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IntegratedCatchments\Strategy\"/>
    </mc:Choice>
  </mc:AlternateContent>
  <xr:revisionPtr revIDLastSave="0" documentId="13_ncr:1_{159D1E98-E974-4671-A5B9-FAF2ED0AEA14}" xr6:coauthVersionLast="47" xr6:coauthVersionMax="47" xr10:uidLastSave="{00000000-0000-0000-0000-000000000000}"/>
  <bookViews>
    <workbookView xWindow="-108" yWindow="-108" windowWidth="23256" windowHeight="12576" tabRatio="671" xr2:uid="{00000000-000D-0000-FFFF-FFFF00000000}"/>
  </bookViews>
  <sheets>
    <sheet name="Appendix 1 Indig spp" sheetId="2" r:id="rId1"/>
    <sheet name="App1 examples" sheetId="5" r:id="rId2"/>
    <sheet name="Appendix 2 Invasive spp" sheetId="3" r:id="rId3"/>
    <sheet name="App2 examples" sheetId="6" r:id="rId4"/>
    <sheet name="Appendix 3 Ecosystems" sheetId="4" r:id="rId5"/>
    <sheet name="App3 examples" sheetId="7" r:id="rId6"/>
  </sheets>
  <externalReferences>
    <externalReference r:id="rId7"/>
  </externalReferences>
  <definedNames>
    <definedName name="_xlnm._FilterDatabase" localSheetId="1" hidden="1">'App1 examples'!$A$1:$R$109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  <c r="M4" i="6"/>
  <c r="M5" i="6"/>
  <c r="L3" i="6"/>
  <c r="L4" i="6"/>
  <c r="L5" i="6"/>
  <c r="M2" i="6"/>
  <c r="L2" i="6"/>
  <c r="R8" i="5" l="1"/>
  <c r="R7" i="5"/>
  <c r="R6" i="5"/>
  <c r="R9" i="5"/>
  <c r="R3" i="5"/>
  <c r="R5" i="5"/>
  <c r="R4" i="5"/>
  <c r="Q8" i="5"/>
  <c r="Q7" i="5"/>
  <c r="Q6" i="5"/>
  <c r="Q9" i="5"/>
  <c r="Q3" i="5"/>
  <c r="Q5" i="5"/>
  <c r="Q4" i="5"/>
  <c r="R2" i="5"/>
  <c r="Q2" i="5"/>
  <c r="H11" i="3"/>
  <c r="H17" i="4"/>
  <c r="D23" i="4" s="1"/>
  <c r="H16" i="4"/>
  <c r="H15" i="4"/>
  <c r="H14" i="4"/>
  <c r="H13" i="4"/>
  <c r="H12" i="4"/>
  <c r="H11" i="4"/>
  <c r="E21" i="4" s="1"/>
  <c r="H10" i="4"/>
  <c r="H9" i="4"/>
  <c r="D21" i="4" s="1"/>
  <c r="F21" i="4" s="1"/>
  <c r="H8" i="4"/>
  <c r="H6" i="4"/>
  <c r="H5" i="4"/>
  <c r="H4" i="4"/>
  <c r="H3" i="4"/>
  <c r="H2" i="4"/>
  <c r="D20" i="4" s="1"/>
  <c r="H10" i="3"/>
  <c r="H9" i="3"/>
  <c r="H8" i="3"/>
  <c r="H7" i="3"/>
  <c r="H6" i="3"/>
  <c r="H5" i="3"/>
  <c r="H4" i="3"/>
  <c r="H3" i="3"/>
  <c r="H2" i="3"/>
  <c r="E14" i="3" s="1"/>
  <c r="E23" i="4" l="1"/>
  <c r="F23" i="4" s="1"/>
  <c r="D22" i="4"/>
  <c r="E22" i="4"/>
  <c r="E20" i="4"/>
  <c r="F20" i="4" s="1"/>
  <c r="E15" i="3"/>
  <c r="E17" i="3"/>
  <c r="E16" i="3"/>
  <c r="D17" i="3"/>
  <c r="F17" i="3" s="1"/>
  <c r="D15" i="3"/>
  <c r="D16" i="3"/>
  <c r="D14" i="3"/>
  <c r="F14" i="3" s="1"/>
  <c r="F22" i="4" l="1"/>
  <c r="F15" i="3"/>
  <c r="F16" i="3"/>
  <c r="H16" i="2" l="1"/>
  <c r="E22" i="2"/>
  <c r="H3" i="2"/>
  <c r="H4" i="2"/>
  <c r="H5" i="2"/>
  <c r="H6" i="2"/>
  <c r="H7" i="2"/>
  <c r="H8" i="2"/>
  <c r="E21" i="2" s="1"/>
  <c r="H9" i="2"/>
  <c r="H10" i="2"/>
  <c r="H11" i="2"/>
  <c r="H12" i="2"/>
  <c r="H13" i="2"/>
  <c r="H14" i="2"/>
  <c r="H15" i="2"/>
  <c r="H2" i="2"/>
  <c r="D19" i="2" s="1"/>
  <c r="D22" i="2" l="1"/>
  <c r="F22" i="2" s="1"/>
  <c r="D20" i="2"/>
  <c r="E20" i="2"/>
  <c r="D21" i="2"/>
  <c r="F21" i="2" s="1"/>
  <c r="E19" i="2"/>
  <c r="F19" i="2" s="1"/>
  <c r="F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tc={C0C61304-CAF4-4A21-9F36-9C4AF8C5C3A4}</author>
    <author>tc={5EA440D7-D9A6-4BD5-BF36-2789816961A8}</author>
    <author>tc={0B0B56F7-8D32-4F4F-A007-5C7184370E4D}</author>
    <author>tc={F96014F0-DDA6-4883-AA44-D49085F54726}</author>
    <author>tc={141D130A-C514-4852-A5F8-234A87DB2C18}</author>
  </authors>
  <commentList>
    <comment ref="E1" authorId="0" shapeId="0" xr:uid="{C0C61304-CAF4-4A21-9F36-9C4AF8C5C3A4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change values. Weighting signifies relative importance of criteria to each other, independent of scoring/importance</t>
      </text>
    </comment>
    <comment ref="F1" authorId="1" shapeId="0" xr:uid="{5EA440D7-D9A6-4BD5-BF36-2789816961A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conf values here. Confidence in the scoring based on available info for the species being assessed</t>
      </text>
    </comment>
    <comment ref="G1" authorId="2" shapeId="0" xr:uid="{0B0B56F7-8D32-4F4F-A007-5C7184370E4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intial importance scores here</t>
      </text>
    </comment>
    <comment ref="H1" authorId="3" shapeId="0" xr:uid="{F96014F0-DDA6-4883-AA44-D49085F54726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edit formula</t>
      </text>
    </comment>
    <comment ref="I1" authorId="4" shapeId="0" xr:uid="{141D130A-C514-4852-A5F8-234A87DB2C18}">
      <text>
        <t>[Threaded comment]
Your version of Excel allows you to read this threaded comment; however, any edits to it will get removed if the file is opened in a newer version of Excel. Learn more: https://go.microsoft.com/fwlink/?linkid=870924
Comment:
    brief explanation of why you give a certain confidence and score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tc={FFB49BA3-F107-4F7A-A5B8-48951B530F74}</author>
    <author>tc={38D1C656-961B-49F0-B5BD-20A7FEAE2058}</author>
    <author>tc={A26B29BC-B12E-4437-9FE5-B877E967601B}</author>
    <author>tc={75C58C4E-99DE-4811-9F0F-D717A4C33935}</author>
    <author>tc={E9F59A33-578F-4BB6-BF15-B4BF61410141}</author>
  </authors>
  <commentList>
    <comment ref="E1" authorId="0" shapeId="0" xr:uid="{FFB49BA3-F107-4F7A-A5B8-48951B530F74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change weighting</t>
      </text>
    </comment>
    <comment ref="F1" authorId="1" shapeId="0" xr:uid="{38D1C656-961B-49F0-B5BD-20A7FEAE205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conf values here</t>
      </text>
    </comment>
    <comment ref="G1" authorId="2" shapeId="0" xr:uid="{A26B29BC-B12E-4437-9FE5-B877E967601B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intial importance scores here</t>
      </text>
    </comment>
    <comment ref="H1" authorId="3" shapeId="0" xr:uid="{75C58C4E-99DE-4811-9F0F-D717A4C33935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edit formula</t>
      </text>
    </comment>
    <comment ref="I1" authorId="4" shapeId="0" xr:uid="{E9F59A33-578F-4BB6-BF15-B4BF6141014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Compulsory: brief explanation of why you give a certain confidence and score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tc={5A854683-B894-4F72-82F8-156795F2F0A6}</author>
    <author>tc={57DDC123-50B3-4F7B-81AC-47345ACE3399}</author>
    <author>tc={747635F6-342A-449F-A346-D28FC6107412}</author>
    <author>tc={A72964B7-6DB8-4AC5-B0BD-0B6C5580A5F4}</author>
    <author>tc={5E05A2A1-5239-4FD1-8794-C5EA04E84AE9}</author>
  </authors>
  <commentList>
    <comment ref="E1" authorId="0" shapeId="0" xr:uid="{5A854683-B894-4F72-82F8-156795F2F0A6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change values. Weighting signifies relative importance of criteria to each other, independent of scoring/importance</t>
      </text>
    </comment>
    <comment ref="F1" authorId="1" shapeId="0" xr:uid="{57DDC123-50B3-4F7B-81AC-47345ACE339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conf values here. Confidence in the scoring based on available info for the species being assessed</t>
      </text>
    </comment>
    <comment ref="G1" authorId="2" shapeId="0" xr:uid="{747635F6-342A-449F-A346-D28FC610741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intial importance scores here</t>
      </text>
    </comment>
    <comment ref="H1" authorId="3" shapeId="0" xr:uid="{A72964B7-6DB8-4AC5-B0BD-0B6C5580A5F4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edit formula</t>
      </text>
    </comment>
    <comment ref="I1" authorId="4" shapeId="0" xr:uid="{5E05A2A1-5239-4FD1-8794-C5EA04E84AE9}">
      <text>
        <t>[Threaded comment]
Your version of Excel allows you to read this threaded comment; however, any edits to it will get removed if the file is opened in a newer version of Excel. Learn more: https://go.microsoft.com/fwlink/?linkid=870924
Comment:
    brief explanation of why you give a certain confidence and score</t>
      </text>
    </comment>
  </commentList>
</comments>
</file>

<file path=xl/sharedStrings.xml><?xml version="1.0" encoding="utf-8"?>
<sst xmlns="http://schemas.openxmlformats.org/spreadsheetml/2006/main" count="254" uniqueCount="102">
  <si>
    <t>No.</t>
  </si>
  <si>
    <t>Category</t>
  </si>
  <si>
    <t>Criteria</t>
  </si>
  <si>
    <t xml:space="preserve">Short name </t>
  </si>
  <si>
    <t>Weighting (0.8, 0.9, 1)</t>
  </si>
  <si>
    <t>Confidence (0.5 to 1 in 0.25 increments)</t>
  </si>
  <si>
    <t>Importance Score (-1 for not applicable and 1 to 5)</t>
  </si>
  <si>
    <t>Final Score (W*C*I)</t>
  </si>
  <si>
    <t>Notes</t>
  </si>
  <si>
    <t>VS1</t>
  </si>
  <si>
    <t>VULNERABILITY</t>
  </si>
  <si>
    <t>Keystone species</t>
  </si>
  <si>
    <t>VS1 - Keystone</t>
  </si>
  <si>
    <t>VS2</t>
  </si>
  <si>
    <t>Indicator species</t>
  </si>
  <si>
    <t>VS2 - Indicator</t>
  </si>
  <si>
    <t>VS3</t>
  </si>
  <si>
    <t>National Red List Status</t>
  </si>
  <si>
    <t>VS3 - National RLS</t>
  </si>
  <si>
    <t>VS4</t>
  </si>
  <si>
    <t>Provincial endemism</t>
  </si>
  <si>
    <t>VS4 - WCP endemism</t>
  </si>
  <si>
    <t>VS5</t>
  </si>
  <si>
    <t xml:space="preserve">Major threats in the WCP  </t>
  </si>
  <si>
    <t xml:space="preserve">VS5 - Major threats in WCP  </t>
  </si>
  <si>
    <t>VS6</t>
  </si>
  <si>
    <t>Proportion of national population protected in the WCP</t>
  </si>
  <si>
    <t>VS6 - WCP Protection level</t>
  </si>
  <si>
    <t>RELEVANCE</t>
  </si>
  <si>
    <t>Obligations in terms of management results or outcomes</t>
  </si>
  <si>
    <t>R1 - Obligations</t>
  </si>
  <si>
    <t>Monitoring /surveillance methodology</t>
  </si>
  <si>
    <t>R2 - Methodology</t>
  </si>
  <si>
    <t>Multi-species monitoring</t>
  </si>
  <si>
    <t>R3 - Multi-species</t>
  </si>
  <si>
    <t>Monitoring history</t>
  </si>
  <si>
    <t>R4 - Monitoring history</t>
  </si>
  <si>
    <t>Data Impact</t>
  </si>
  <si>
    <t>R5 - Data impact</t>
  </si>
  <si>
    <t>Informs CapeNature management</t>
  </si>
  <si>
    <t>R6 - Informs CapeNature mgmt</t>
  </si>
  <si>
    <t>F1</t>
  </si>
  <si>
    <t>FEASIBILITY</t>
  </si>
  <si>
    <t>Material resources</t>
  </si>
  <si>
    <t>F1 - Material resources</t>
  </si>
  <si>
    <t>F2</t>
  </si>
  <si>
    <t>Human resources</t>
  </si>
  <si>
    <t>F2 - Human resources</t>
  </si>
  <si>
    <t>F3</t>
  </si>
  <si>
    <t>Partner resources</t>
  </si>
  <si>
    <t>F3 - Partner resources</t>
  </si>
  <si>
    <t>Score total</t>
  </si>
  <si>
    <t>N total</t>
  </si>
  <si>
    <t>Proportion</t>
  </si>
  <si>
    <t>Vulnerability (Tier 1)</t>
  </si>
  <si>
    <t>Relevance (Tier 1)</t>
  </si>
  <si>
    <t>Tier 1 (combined Vulnerability and Relevance criteria)</t>
  </si>
  <si>
    <t>Feasibility (Tier 2)</t>
  </si>
  <si>
    <t>Species</t>
  </si>
  <si>
    <t>Tier 1</t>
  </si>
  <si>
    <t>Tier 2</t>
  </si>
  <si>
    <t>African penguin</t>
  </si>
  <si>
    <t>Maccoa duck</t>
  </si>
  <si>
    <t>Tradouw redfin</t>
  </si>
  <si>
    <t>Riverine rabbit</t>
  </si>
  <si>
    <t>Geometric tortoise</t>
  </si>
  <si>
    <t>Cape Vulture</t>
  </si>
  <si>
    <t>CMZ</t>
  </si>
  <si>
    <t>Humpback dolphin</t>
  </si>
  <si>
    <t>I1</t>
  </si>
  <si>
    <t>IMPACT</t>
  </si>
  <si>
    <t>Negative impact on Biodiversity &amp; ecosystem services</t>
  </si>
  <si>
    <t>I1 - Impact on biodiv/eco</t>
  </si>
  <si>
    <t>Biology (Tier 1)</t>
  </si>
  <si>
    <t>Monitoring and Management (Tier 1)</t>
  </si>
  <si>
    <t>Tier 1 (combined Biology and Monitoring &amp; management criteria)</t>
  </si>
  <si>
    <t>Invasive species</t>
  </si>
  <si>
    <t>House sparrow</t>
  </si>
  <si>
    <t>House mouse</t>
  </si>
  <si>
    <t>Pines</t>
  </si>
  <si>
    <t>Catfish</t>
  </si>
  <si>
    <t>VE1</t>
  </si>
  <si>
    <t>Key ecological drivers</t>
  </si>
  <si>
    <t>VE1 - Key drivers</t>
  </si>
  <si>
    <t>VE2</t>
  </si>
  <si>
    <t>Indicator ecosystem</t>
  </si>
  <si>
    <t>VE2 - Indicator</t>
  </si>
  <si>
    <t>VE3</t>
  </si>
  <si>
    <t>Ecosystem service importance</t>
  </si>
  <si>
    <t>VE3 - Ecosystem importance</t>
  </si>
  <si>
    <t>VE4</t>
  </si>
  <si>
    <t>Red List of Ecosystems status</t>
  </si>
  <si>
    <t>VE4 - National RLE</t>
  </si>
  <si>
    <t>VE5</t>
  </si>
  <si>
    <t>VE5- WCP endemism</t>
  </si>
  <si>
    <t>VE6</t>
  </si>
  <si>
    <t>Rate of ecosystem loss/degradation/or fragmentation in the WCP</t>
  </si>
  <si>
    <t>VE6 - Rate of decline</t>
  </si>
  <si>
    <t>VE7</t>
  </si>
  <si>
    <t>Representation on protected areas in WCP</t>
  </si>
  <si>
    <t>VE7 - WCP PA representation</t>
  </si>
  <si>
    <t>Ecosystem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</si>
</sst>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0"/>
      <name val="Arial"/>
      <family val="2"/>
    </font>
    <font>
      <b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3FB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7" borderId="1" xfId="0" applyFill="1" applyBorder="1"/>
    <xf numFmtId="0" fontId="2" fillId="7" borderId="1" xfId="0" applyFont="1" applyFill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2" borderId="1" xfId="0" applyFont="1" applyFill="1" applyBorder="1"/>
    <xf numFmtId="0" fontId="2" fillId="6" borderId="2" xfId="0" applyFont="1" applyFill="1" applyBorder="1"/>
    <xf numFmtId="0" fontId="0" fillId="7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6" borderId="2" xfId="0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FBE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40847983454151"/>
          <c:y val="0.16610169491525417"/>
          <c:w val="0.41158221302999065"/>
          <c:h val="0.6745762711864407"/>
        </c:manualLayout>
      </c:layout>
      <c:radarChart>
        <c:radarStyle val="filled"/>
        <c:varyColors val="0"/>
        <c:ser>
          <c:idx val="1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'Appendix 1 Indig spp'!$D$2:$D$16</c:f>
              <c:strCache>
                <c:ptCount val="15"/>
                <c:pt idx="0">
                  <c:v>VS1 - Keystone</c:v>
                </c:pt>
                <c:pt idx="1">
                  <c:v>VS2 - Indicator</c:v>
                </c:pt>
                <c:pt idx="2">
                  <c:v>VS3 - National RLS</c:v>
                </c:pt>
                <c:pt idx="3">
                  <c:v>VS4 - WCP endemism</c:v>
                </c:pt>
                <c:pt idx="4">
                  <c:v>VS5 - Major threats in WCP  </c:v>
                </c:pt>
                <c:pt idx="5">
                  <c:v>VS6 - WCP Protection level</c:v>
                </c:pt>
                <c:pt idx="6">
                  <c:v>R1 - Obligations</c:v>
                </c:pt>
                <c:pt idx="7">
                  <c:v>R2 - Methodology</c:v>
                </c:pt>
                <c:pt idx="8">
                  <c:v>R3 - Multi-species</c:v>
                </c:pt>
                <c:pt idx="9">
                  <c:v>R4 - Monitoring history</c:v>
                </c:pt>
                <c:pt idx="10">
                  <c:v>R5 - Data impact</c:v>
                </c:pt>
                <c:pt idx="11">
                  <c:v>R6 - Informs CapeNature mgmt</c:v>
                </c:pt>
                <c:pt idx="12">
                  <c:v>F1 - Material resources</c:v>
                </c:pt>
                <c:pt idx="13">
                  <c:v>F2 - Human resources</c:v>
                </c:pt>
                <c:pt idx="14">
                  <c:v>F3 - Partner resources</c:v>
                </c:pt>
              </c:strCache>
            </c:strRef>
          </c:cat>
          <c:val>
            <c:numRef>
              <c:f>'Appendix 1 Indig spp'!$H$2:$H$16</c:f>
              <c:numCache>
                <c:formatCode>General</c:formatCode>
                <c:ptCount val="15"/>
                <c:pt idx="0">
                  <c:v>0</c:v>
                </c:pt>
                <c:pt idx="1">
                  <c:v>4.5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0.45</c:v>
                </c:pt>
                <c:pt idx="8">
                  <c:v>0</c:v>
                </c:pt>
                <c:pt idx="9">
                  <c:v>3.2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2.7</c:v>
                </c:pt>
                <c:pt idx="14">
                  <c:v>2.4000000000000004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5-4AC9-BF57-575FC013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61984"/>
        <c:axId val="29563520"/>
      </c:radarChart>
      <c:catAx>
        <c:axId val="29561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Times New Roman"/>
                <a:cs typeface="Times New Roman"/>
              </a:defRPr>
            </a:pPr>
            <a:endParaRPr lang="en-US"/>
          </a:p>
        </c:txPr>
        <c:crossAx val="29563520"/>
        <c:crosses val="autoZero"/>
        <c:auto val="0"/>
        <c:lblAlgn val="ctr"/>
        <c:lblOffset val="100"/>
        <c:noMultiLvlLbl val="0"/>
      </c:catAx>
      <c:valAx>
        <c:axId val="2956352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56198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943619127321"/>
          <c:y val="3.9198809929890728E-2"/>
          <c:w val="0.82899457473886218"/>
          <c:h val="0.7974862521159411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diamond"/>
            <c:size val="14"/>
          </c:marker>
          <c:xVal>
            <c:numRef>
              <c:f>'Appendix 1 Indig spp'!$F$19</c:f>
              <c:numCache>
                <c:formatCode>General</c:formatCode>
                <c:ptCount val="1"/>
                <c:pt idx="0">
                  <c:v>0.62</c:v>
                </c:pt>
              </c:numCache>
            </c:numRef>
          </c:xVal>
          <c:yVal>
            <c:numRef>
              <c:f>'Appendix 1 Indig spp'!$F$20</c:f>
              <c:numCache>
                <c:formatCode>General</c:formatCode>
                <c:ptCount val="1"/>
                <c:pt idx="0">
                  <c:v>0.46600000000000003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88-456B-B0BC-DF15F21AD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9904"/>
        <c:axId val="29582080"/>
      </c:scatterChart>
      <c:valAx>
        <c:axId val="2957990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T1:</a:t>
                </a:r>
                <a:r>
                  <a:rPr lang="en-US" baseline="0"/>
                  <a:t> Vulnerability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82080"/>
        <c:crosses val="autoZero"/>
        <c:crossBetween val="midCat"/>
        <c:majorUnit val="0.1"/>
      </c:valAx>
      <c:valAx>
        <c:axId val="295820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T1: Relevance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9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943619127321"/>
          <c:y val="3.9198809929890728E-2"/>
          <c:w val="0.82899457473886218"/>
          <c:h val="0.7974862521159411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14"/>
            <c:spPr>
              <a:solidFill>
                <a:srgbClr val="FFC000"/>
              </a:solidFill>
            </c:spPr>
          </c:marker>
          <c:xVal>
            <c:numRef>
              <c:f>'Appendix 1 Indig spp'!$F$21</c:f>
              <c:numCache>
                <c:formatCode>General</c:formatCode>
                <c:ptCount val="1"/>
                <c:pt idx="0">
                  <c:v>0.54299999999999993</c:v>
                </c:pt>
              </c:numCache>
            </c:numRef>
          </c:xVal>
          <c:yVal>
            <c:numRef>
              <c:f>'Appendix 1 Indig spp'!$F$22</c:f>
              <c:numCache>
                <c:formatCode>General</c:formatCode>
                <c:ptCount val="1"/>
                <c:pt idx="0">
                  <c:v>0.54000000000000015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1C-4AA1-94F4-CB8ABE631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9904"/>
        <c:axId val="29582080"/>
      </c:scatterChart>
      <c:valAx>
        <c:axId val="2957990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T1: Vulnerability, Relevance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82080"/>
        <c:crosses val="autoZero"/>
        <c:crossBetween val="midCat"/>
      </c:valAx>
      <c:valAx>
        <c:axId val="295820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T2:</a:t>
                </a:r>
                <a:r>
                  <a:rPr lang="en-US" baseline="0"/>
                  <a:t> </a:t>
                </a:r>
                <a:r>
                  <a:rPr lang="en-US"/>
                  <a:t>Feasibility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9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943619127321"/>
          <c:y val="3.9198809929890728E-2"/>
          <c:w val="0.82899457473886218"/>
          <c:h val="0.7974862521159411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diamond"/>
            <c:size val="14"/>
          </c:marker>
          <c:xVal>
            <c:numRef>
              <c:f>[1]Criteria!$I$19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[1]Criteria!$I$20</c:f>
              <c:numCache>
                <c:formatCode>General</c:formatCode>
                <c:ptCount val="1"/>
                <c:pt idx="0">
                  <c:v>0.59500000000000008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AF-435B-AC5B-00D31499C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9904"/>
        <c:axId val="29582080"/>
      </c:scatterChart>
      <c:valAx>
        <c:axId val="29579904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T1:</a:t>
                </a:r>
                <a:r>
                  <a:rPr lang="en-US" baseline="0"/>
                  <a:t> B</a:t>
                </a:r>
                <a:r>
                  <a:rPr lang="en-US"/>
                  <a:t>iology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82080"/>
        <c:crosses val="autoZero"/>
        <c:crossBetween val="midCat"/>
        <c:majorUnit val="0.1"/>
      </c:valAx>
      <c:valAx>
        <c:axId val="2958208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T1: Monitoring and Management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9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943619127321"/>
          <c:y val="3.9198809929890728E-2"/>
          <c:w val="0.82899457473886218"/>
          <c:h val="0.7974862521159411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14"/>
            <c:spPr>
              <a:solidFill>
                <a:srgbClr val="FFC000"/>
              </a:solidFill>
            </c:spPr>
          </c:marker>
          <c:xVal>
            <c:numRef>
              <c:f>[1]Criteria!$I$21</c:f>
              <c:numCache>
                <c:formatCode>General</c:formatCode>
                <c:ptCount val="1"/>
                <c:pt idx="0">
                  <c:v>0.65285714285714291</c:v>
                </c:pt>
              </c:numCache>
            </c:numRef>
          </c:xVal>
          <c:yVal>
            <c:numRef>
              <c:f>[1]Criteria!$I$22</c:f>
              <c:numCache>
                <c:formatCode>General</c:formatCode>
                <c:ptCount val="1"/>
                <c:pt idx="0">
                  <c:v>0.65999999999999992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16-44CF-A63D-24E8DDE38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9904"/>
        <c:axId val="29582080"/>
      </c:scatterChart>
      <c:valAx>
        <c:axId val="29579904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T1: Biology, Monitoring, Management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82080"/>
        <c:crosses val="autoZero"/>
        <c:crossBetween val="midCat"/>
      </c:valAx>
      <c:valAx>
        <c:axId val="295820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T2:</a:t>
                </a:r>
                <a:r>
                  <a:rPr lang="en-US" baseline="0"/>
                  <a:t> </a:t>
                </a:r>
                <a:r>
                  <a:rPr lang="en-US"/>
                  <a:t>Feasibility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9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40847983454151"/>
          <c:y val="0.16610169491525417"/>
          <c:w val="0.41158221302999065"/>
          <c:h val="0.6745762711864407"/>
        </c:manualLayout>
      </c:layout>
      <c:radarChart>
        <c:radarStyle val="filled"/>
        <c:varyColors val="0"/>
        <c:ser>
          <c:idx val="1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'Appendix 2 Invasive spp'!$D$2:$D$11</c:f>
              <c:strCache>
                <c:ptCount val="10"/>
                <c:pt idx="0">
                  <c:v>I1 - Impact on biodiv/eco</c:v>
                </c:pt>
                <c:pt idx="1">
                  <c:v>R1 - Obligations</c:v>
                </c:pt>
                <c:pt idx="2">
                  <c:v>R2 - Methodology</c:v>
                </c:pt>
                <c:pt idx="3">
                  <c:v>R3 - Multi-species</c:v>
                </c:pt>
                <c:pt idx="4">
                  <c:v>R4 - Monitoring history</c:v>
                </c:pt>
                <c:pt idx="5">
                  <c:v>R5 - Data impact</c:v>
                </c:pt>
                <c:pt idx="6">
                  <c:v>R6 - Informs CapeNature mgmt</c:v>
                </c:pt>
                <c:pt idx="7">
                  <c:v>F1 - Material resources</c:v>
                </c:pt>
                <c:pt idx="8">
                  <c:v>F2 - Human resources</c:v>
                </c:pt>
                <c:pt idx="9">
                  <c:v>F3 - Partner resources</c:v>
                </c:pt>
              </c:strCache>
            </c:strRef>
          </c:cat>
          <c:val>
            <c:numRef>
              <c:f>'Appendix 2 Invasive spp'!$H$2:$H$11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4.5</c:v>
                </c:pt>
                <c:pt idx="3">
                  <c:v>1.8</c:v>
                </c:pt>
                <c:pt idx="4">
                  <c:v>0.8</c:v>
                </c:pt>
                <c:pt idx="5">
                  <c:v>2</c:v>
                </c:pt>
                <c:pt idx="6">
                  <c:v>3.75</c:v>
                </c:pt>
                <c:pt idx="7">
                  <c:v>3</c:v>
                </c:pt>
                <c:pt idx="8">
                  <c:v>3.6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F-4755-9103-88D874222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61984"/>
        <c:axId val="29563520"/>
      </c:radarChart>
      <c:catAx>
        <c:axId val="29561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defRPr>
            </a:pPr>
            <a:endParaRPr lang="en-US"/>
          </a:p>
        </c:txPr>
        <c:crossAx val="29563520"/>
        <c:crosses val="autoZero"/>
        <c:auto val="0"/>
        <c:lblAlgn val="ctr"/>
        <c:lblOffset val="100"/>
        <c:noMultiLvlLbl val="0"/>
      </c:catAx>
      <c:valAx>
        <c:axId val="2956352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56198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943619127321"/>
          <c:y val="3.9198809929890728E-2"/>
          <c:w val="0.82899457473886218"/>
          <c:h val="0.7974862521159411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diamond"/>
            <c:size val="14"/>
          </c:marker>
          <c:xVal>
            <c:numRef>
              <c:f>'Appendix 1 Indig spp'!$F$19</c:f>
              <c:numCache>
                <c:formatCode>General</c:formatCode>
                <c:ptCount val="1"/>
                <c:pt idx="0">
                  <c:v>0.62</c:v>
                </c:pt>
              </c:numCache>
            </c:numRef>
          </c:xVal>
          <c:yVal>
            <c:numRef>
              <c:f>'Appendix 1 Indig spp'!$F$20</c:f>
              <c:numCache>
                <c:formatCode>General</c:formatCode>
                <c:ptCount val="1"/>
                <c:pt idx="0">
                  <c:v>0.46600000000000003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16-43FD-A43D-55C9AF41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9904"/>
        <c:axId val="29582080"/>
      </c:scatterChart>
      <c:valAx>
        <c:axId val="2957990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T1:</a:t>
                </a:r>
                <a:r>
                  <a:rPr lang="en-US" baseline="0"/>
                  <a:t> Vulnerability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82080"/>
        <c:crosses val="autoZero"/>
        <c:crossBetween val="midCat"/>
        <c:majorUnit val="0.1"/>
      </c:valAx>
      <c:valAx>
        <c:axId val="295820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T1: Relevance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9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91943619127321"/>
          <c:y val="3.9198809929890728E-2"/>
          <c:w val="0.82899457473886218"/>
          <c:h val="0.7974862521159411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14"/>
            <c:spPr>
              <a:solidFill>
                <a:srgbClr val="FFC000"/>
              </a:solidFill>
            </c:spPr>
          </c:marker>
          <c:xVal>
            <c:numRef>
              <c:f>'Appendix 1 Indig spp'!$F$21</c:f>
              <c:numCache>
                <c:formatCode>General</c:formatCode>
                <c:ptCount val="1"/>
                <c:pt idx="0">
                  <c:v>0.54299999999999993</c:v>
                </c:pt>
              </c:numCache>
            </c:numRef>
          </c:xVal>
          <c:yVal>
            <c:numRef>
              <c:f>'Appendix 1 Indig spp'!$F$22</c:f>
              <c:numCache>
                <c:formatCode>General</c:formatCode>
                <c:ptCount val="1"/>
                <c:pt idx="0">
                  <c:v>0.54000000000000015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34-4E2E-96BC-0A97AD37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9904"/>
        <c:axId val="29582080"/>
      </c:scatterChart>
      <c:valAx>
        <c:axId val="2957990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T1: Vulnerability, Relevance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82080"/>
        <c:crosses val="autoZero"/>
        <c:crossBetween val="midCat"/>
      </c:valAx>
      <c:valAx>
        <c:axId val="295820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T2:</a:t>
                </a:r>
                <a:r>
                  <a:rPr lang="en-US" baseline="0"/>
                  <a:t> </a:t>
                </a:r>
                <a:r>
                  <a:rPr lang="en-US"/>
                  <a:t>Feasibility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579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40847983454151"/>
          <c:y val="0.16610169491525417"/>
          <c:w val="0.41158221302999065"/>
          <c:h val="0.6745762711864407"/>
        </c:manualLayout>
      </c:layout>
      <c:radarChart>
        <c:radarStyle val="filled"/>
        <c:varyColors val="0"/>
        <c:ser>
          <c:idx val="1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'Appendix 3 Ecosystems'!$D$2:$D$17</c:f>
              <c:strCache>
                <c:ptCount val="16"/>
                <c:pt idx="0">
                  <c:v>VE1 - Key drivers</c:v>
                </c:pt>
                <c:pt idx="1">
                  <c:v>VE2 - Indicator</c:v>
                </c:pt>
                <c:pt idx="2">
                  <c:v>VE3 - Ecosystem importance</c:v>
                </c:pt>
                <c:pt idx="3">
                  <c:v>VE4 - National RLE</c:v>
                </c:pt>
                <c:pt idx="4">
                  <c:v>VE5- WCP endemism</c:v>
                </c:pt>
                <c:pt idx="5">
                  <c:v>VE6 - Rate of decline</c:v>
                </c:pt>
                <c:pt idx="6">
                  <c:v>VE7 - WCP PA representation</c:v>
                </c:pt>
                <c:pt idx="7">
                  <c:v>R1 - Obligations</c:v>
                </c:pt>
                <c:pt idx="8">
                  <c:v>R2 - Methodology</c:v>
                </c:pt>
                <c:pt idx="9">
                  <c:v>R3 - Multi-species</c:v>
                </c:pt>
                <c:pt idx="10">
                  <c:v>R4 - Monitoring history</c:v>
                </c:pt>
                <c:pt idx="11">
                  <c:v>R5 - Data impact</c:v>
                </c:pt>
                <c:pt idx="12">
                  <c:v>R6 - Informs CapeNature mgmt</c:v>
                </c:pt>
                <c:pt idx="13">
                  <c:v>F1 - Material resources</c:v>
                </c:pt>
                <c:pt idx="14">
                  <c:v>F2 - Human resources</c:v>
                </c:pt>
                <c:pt idx="15">
                  <c:v>F3 - Partner resources</c:v>
                </c:pt>
              </c:strCache>
            </c:strRef>
          </c:cat>
          <c:val>
            <c:numRef>
              <c:f>'Appendix 3 Ecosystems'!$H$2:$H$17</c:f>
              <c:numCache>
                <c:formatCode>General</c:formatCode>
                <c:ptCount val="16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6">
                  <c:v>2.5</c:v>
                </c:pt>
                <c:pt idx="7">
                  <c:v>2</c:v>
                </c:pt>
                <c:pt idx="8">
                  <c:v>0.45</c:v>
                </c:pt>
                <c:pt idx="9">
                  <c:v>0</c:v>
                </c:pt>
                <c:pt idx="10">
                  <c:v>3.2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2.7</c:v>
                </c:pt>
                <c:pt idx="15">
                  <c:v>2.4000000000000004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D-477F-AEDF-38A1B85DA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61984"/>
        <c:axId val="29563520"/>
      </c:radarChart>
      <c:catAx>
        <c:axId val="29561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Times New Roman"/>
                <a:cs typeface="Times New Roman"/>
              </a:defRPr>
            </a:pPr>
            <a:endParaRPr lang="en-US"/>
          </a:p>
        </c:txPr>
        <c:crossAx val="29563520"/>
        <c:crosses val="autoZero"/>
        <c:auto val="0"/>
        <c:lblAlgn val="ctr"/>
        <c:lblOffset val="100"/>
        <c:noMultiLvlLbl val="0"/>
      </c:catAx>
      <c:valAx>
        <c:axId val="2956352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56198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2239451</xdr:colOff>
      <xdr:row>25</xdr:row>
      <xdr:rowOff>147487</xdr:rowOff>
    </xdr:from>
    <xdr:to>
      <xdr:col>8</xdr:col>
      <xdr:colOff>1040581</xdr:colOff>
      <xdr:row>51</xdr:row>
      <xdr:rowOff>122905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F02486DF-F5F7-41F1-920A-55C911D1A4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13744</xdr:colOff>
      <xdr:row>25</xdr:row>
      <xdr:rowOff>145183</xdr:rowOff>
    </xdr:from>
    <xdr:to>
      <xdr:col>3</xdr:col>
      <xdr:colOff>1866079</xdr:colOff>
      <xdr:row>50</xdr:row>
      <xdr:rowOff>38288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F3CD01-EEE4-40DE-9852-82E293454557}"/>
            </a:ext>
            <a:ext uri="{147F2762-F138-4A5C-976F-8EAC2B608ADB}">
              <a16:predDERef xmlns:a16="http://schemas.microsoft.com/office/drawing/2014/main" pred="{F02486DF-F5F7-41F1-920A-55C911D1A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622710</xdr:colOff>
      <xdr:row>27</xdr:row>
      <xdr:rowOff>0</xdr:rowOff>
    </xdr:from>
    <xdr:to>
      <xdr:col>3</xdr:col>
      <xdr:colOff>1679678</xdr:colOff>
      <xdr:row>46</xdr:row>
      <xdr:rowOff>8193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CCA6F1F-A5F8-40CE-AAA1-01CC5BD610D5}"/>
            </a:ext>
          </a:extLst>
        </xdr:cNvPr>
        <xdr:cNvCxnSpPr/>
      </xdr:nvCxnSpPr>
      <xdr:spPr>
        <a:xfrm>
          <a:off x="1122516" y="4424516"/>
          <a:ext cx="6481097" cy="3121742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16897</xdr:colOff>
      <xdr:row>51</xdr:row>
      <xdr:rowOff>104470</xdr:rowOff>
    </xdr:from>
    <xdr:to>
      <xdr:col>3</xdr:col>
      <xdr:colOff>1858398</xdr:colOff>
      <xdr:row>75</xdr:row>
      <xdr:rowOff>161445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844CE5F-47C2-4CC6-BEA4-2C19A89E0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0.10517</cdr:x>
      <cdr:y>0.01942</cdr:y>
    </cdr:from>
    <cdr:to>
      <cdr:x>0.97146</cdr:x>
      <cdr:y>0.83483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471825BB-E6D0-423B-B720-B36D6B2B4F99}"/>
            </a:ext>
          </a:extLst>
        </cdr:cNvPr>
        <cdr:cNvGrpSpPr/>
      </cdr:nvGrpSpPr>
      <cdr:grpSpPr>
        <a:xfrm xmlns:a="http://schemas.openxmlformats.org/drawingml/2006/main">
          <a:off x="817494" y="81200"/>
          <a:ext cx="6733737" cy="3409441"/>
          <a:chOff x="624417" y="73604"/>
          <a:chExt cx="5143500" cy="3090334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46177176-A07C-4BA9-8F9B-7BFF938806D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 flipH="1" flipV="1">
            <a:off x="3299120" y="73604"/>
            <a:ext cx="21166" cy="309033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>
            <a:extLst xmlns:a="http://schemas.openxmlformats.org/drawingml/2006/main">
              <a:ext uri="{FF2B5EF4-FFF2-40B4-BE49-F238E27FC236}">
                <a16:creationId xmlns:a16="http://schemas.microsoft.com/office/drawing/2014/main" id="{24C4C677-E095-442B-84BA-4DEBBABB4974}"/>
              </a:ext>
            </a:extLst>
          </cdr:cNvPr>
          <cdr:cNvCxnSpPr/>
        </cdr:nvCxnSpPr>
        <cdr:spPr>
          <a:xfrm xmlns:a="http://schemas.openxmlformats.org/drawingml/2006/main">
            <a:off x="624417" y="1652059"/>
            <a:ext cx="51435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0.2082</cdr:x>
      <cdr:y>0.22284</cdr:y>
    </cdr:from>
    <cdr:to>
      <cdr:x>0.48317</cdr:x>
      <cdr:y>0.29099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850584" y="865057"/>
          <a:ext cx="112338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Medium priority</a:t>
          </a:r>
        </a:p>
      </cdr:txBody>
    </cdr:sp>
  </cdr:relSizeAnchor>
  <cdr:relSizeAnchor xmlns:cdr="http://schemas.openxmlformats.org/drawingml/2006/chartDrawing">
    <cdr:from>
      <cdr:x>0.70196</cdr:x>
      <cdr:y>0.22284</cdr:y>
    </cdr:from>
    <cdr:to>
      <cdr:x>0.92228</cdr:x>
      <cdr:y>0.29099</cdr:y>
    </cdr:to>
    <cdr:sp macro="" textlink="">
      <cdr:nvSpPr>
        <cdr:cNvPr id="7" name="TextBox 10"/>
        <cdr:cNvSpPr txBox="1"/>
      </cdr:nvSpPr>
      <cdr:spPr>
        <a:xfrm xmlns:a="http://schemas.openxmlformats.org/drawingml/2006/main">
          <a:off x="2867800" y="865057"/>
          <a:ext cx="900118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High priority</a:t>
          </a:r>
        </a:p>
      </cdr:txBody>
    </cdr:sp>
  </cdr:relSizeAnchor>
  <cdr:relSizeAnchor xmlns:cdr="http://schemas.openxmlformats.org/drawingml/2006/chartDrawing">
    <cdr:from>
      <cdr:x>0.22068</cdr:x>
      <cdr:y>0.66127</cdr:y>
    </cdr:from>
    <cdr:to>
      <cdr:x>0.43457</cdr:x>
      <cdr:y>0.72942</cdr:y>
    </cdr:to>
    <cdr:sp macro="" textlink="">
      <cdr:nvSpPr>
        <cdr:cNvPr id="8" name="TextBox 10"/>
        <cdr:cNvSpPr txBox="1"/>
      </cdr:nvSpPr>
      <cdr:spPr>
        <a:xfrm xmlns:a="http://schemas.openxmlformats.org/drawingml/2006/main">
          <a:off x="901570" y="2567028"/>
          <a:ext cx="87382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Low priority</a:t>
          </a:r>
        </a:p>
      </cdr:txBody>
    </cdr:sp>
  </cdr:relSizeAnchor>
  <cdr:relSizeAnchor xmlns:cdr="http://schemas.openxmlformats.org/drawingml/2006/chartDrawing">
    <cdr:from>
      <cdr:x>0.71444</cdr:x>
      <cdr:y>0.66685</cdr:y>
    </cdr:from>
    <cdr:to>
      <cdr:x>0.98941</cdr:x>
      <cdr:y>0.735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2918786" y="2588689"/>
          <a:ext cx="112338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Medium priority</a:t>
          </a:r>
        </a:p>
      </cdr:txBody>
    </cdr:sp>
  </cdr:relSizeAnchor>
  <cdr:relSizeAnchor xmlns:cdr="http://schemas.openxmlformats.org/drawingml/2006/chartDrawing">
    <cdr:from>
      <cdr:x>0.4021</cdr:x>
      <cdr:y>0.39164</cdr:y>
    </cdr:from>
    <cdr:to>
      <cdr:x>0.64956</cdr:x>
      <cdr:y>0.50865</cdr:y>
    </cdr:to>
    <cdr:sp macro="" textlink="">
      <cdr:nvSpPr>
        <cdr:cNvPr id="10" name="TextBox 3"/>
        <cdr:cNvSpPr txBox="1"/>
      </cdr:nvSpPr>
      <cdr:spPr>
        <a:xfrm xmlns:a="http://schemas.openxmlformats.org/drawingml/2006/main" rot="1749912">
          <a:off x="2442817" y="1514453"/>
          <a:ext cx="1503325" cy="452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ZA" sz="1100">
              <a:solidFill>
                <a:srgbClr val="FF0000"/>
              </a:solidFill>
            </a:rPr>
            <a:t>shouldn't</a:t>
          </a:r>
          <a:r>
            <a:rPr lang="en-ZA" sz="1100" baseline="0">
              <a:solidFill>
                <a:srgbClr val="FF0000"/>
              </a:solidFill>
            </a:rPr>
            <a:t> monitor</a:t>
          </a:r>
          <a:endParaRPr lang="en-ZA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0.44474</cdr:x>
      <cdr:y>0.28449</cdr:y>
    </cdr:from>
    <cdr:to>
      <cdr:x>0.6922</cdr:x>
      <cdr:y>0.40149</cdr:y>
    </cdr:to>
    <cdr:sp macro="" textlink="">
      <cdr:nvSpPr>
        <cdr:cNvPr id="11" name="TextBox 3">
          <a:extLst xmlns:a="http://schemas.openxmlformats.org/drawingml/2006/main">
            <a:ext uri="{FF2B5EF4-FFF2-40B4-BE49-F238E27FC236}">
              <a16:creationId xmlns:a16="http://schemas.microsoft.com/office/drawing/2014/main" id="{96B5EE68-D7A8-42A8-A153-AB1AEF8EC68F}"/>
            </a:ext>
          </a:extLst>
        </cdr:cNvPr>
        <cdr:cNvSpPr txBox="1"/>
      </cdr:nvSpPr>
      <cdr:spPr>
        <a:xfrm xmlns:a="http://schemas.openxmlformats.org/drawingml/2006/main" rot="1992272">
          <a:off x="2701841" y="1100097"/>
          <a:ext cx="1503325" cy="452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ZA" sz="1100">
              <a:solidFill>
                <a:schemeClr val="tx2"/>
              </a:solidFill>
            </a:rPr>
            <a:t>should monitor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0.12611</cdr:x>
      <cdr:y>0.03174</cdr:y>
    </cdr:from>
    <cdr:to>
      <cdr:x>0.99242</cdr:x>
      <cdr:y>0.84715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471825BB-E6D0-423B-B720-B36D6B2B4F99}"/>
            </a:ext>
          </a:extLst>
        </cdr:cNvPr>
        <cdr:cNvGrpSpPr/>
      </cdr:nvGrpSpPr>
      <cdr:grpSpPr>
        <a:xfrm xmlns:a="http://schemas.openxmlformats.org/drawingml/2006/main">
          <a:off x="978923" y="130921"/>
          <a:ext cx="6724691" cy="3363391"/>
          <a:chOff x="624417" y="128059"/>
          <a:chExt cx="5143500" cy="3090334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46177176-A07C-4BA9-8F9B-7BFF938806D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 flipH="1" flipV="1">
            <a:off x="3175000" y="128059"/>
            <a:ext cx="21166" cy="309033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>
            <a:extLst xmlns:a="http://schemas.openxmlformats.org/drawingml/2006/main">
              <a:ext uri="{FF2B5EF4-FFF2-40B4-BE49-F238E27FC236}">
                <a16:creationId xmlns:a16="http://schemas.microsoft.com/office/drawing/2014/main" id="{24C4C677-E095-442B-84BA-4DEBBABB4974}"/>
              </a:ext>
            </a:extLst>
          </cdr:cNvPr>
          <cdr:cNvCxnSpPr/>
        </cdr:nvCxnSpPr>
        <cdr:spPr>
          <a:xfrm xmlns:a="http://schemas.openxmlformats.org/drawingml/2006/main">
            <a:off x="624417" y="1652059"/>
            <a:ext cx="51435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0.2082</cdr:x>
      <cdr:y>0.22284</cdr:y>
    </cdr:from>
    <cdr:to>
      <cdr:x>0.42959</cdr:x>
      <cdr:y>0.29126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935365" y="861717"/>
          <a:ext cx="9946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Don't monitor</a:t>
          </a:r>
        </a:p>
      </cdr:txBody>
    </cdr:sp>
  </cdr:relSizeAnchor>
  <cdr:relSizeAnchor xmlns:cdr="http://schemas.openxmlformats.org/drawingml/2006/chartDrawing">
    <cdr:from>
      <cdr:x>0.63176</cdr:x>
      <cdr:y>0.22284</cdr:y>
    </cdr:from>
    <cdr:to>
      <cdr:x>1</cdr:x>
      <cdr:y>0.29126</cdr:y>
    </cdr:to>
    <cdr:sp macro="" textlink="">
      <cdr:nvSpPr>
        <cdr:cNvPr id="7" name="TextBox 10"/>
        <cdr:cNvSpPr txBox="1"/>
      </cdr:nvSpPr>
      <cdr:spPr>
        <a:xfrm xmlns:a="http://schemas.openxmlformats.org/drawingml/2006/main">
          <a:off x="2908474" y="861717"/>
          <a:ext cx="165436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Monitor, review, improve</a:t>
          </a:r>
        </a:p>
      </cdr:txBody>
    </cdr:sp>
  </cdr:relSizeAnchor>
  <cdr:relSizeAnchor xmlns:cdr="http://schemas.openxmlformats.org/drawingml/2006/chartDrawing">
    <cdr:from>
      <cdr:x>0.22068</cdr:x>
      <cdr:y>0.66127</cdr:y>
    </cdr:from>
    <cdr:to>
      <cdr:x>0.44207</cdr:x>
      <cdr:y>0.72969</cdr:y>
    </cdr:to>
    <cdr:sp macro="" textlink="">
      <cdr:nvSpPr>
        <cdr:cNvPr id="8" name="TextBox 10"/>
        <cdr:cNvSpPr txBox="1"/>
      </cdr:nvSpPr>
      <cdr:spPr>
        <a:xfrm xmlns:a="http://schemas.openxmlformats.org/drawingml/2006/main">
          <a:off x="991433" y="2557115"/>
          <a:ext cx="9946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Don't monitor</a:t>
          </a:r>
        </a:p>
      </cdr:txBody>
    </cdr:sp>
  </cdr:relSizeAnchor>
  <cdr:relSizeAnchor xmlns:cdr="http://schemas.openxmlformats.org/drawingml/2006/chartDrawing">
    <cdr:from>
      <cdr:x>0.63493</cdr:x>
      <cdr:y>0.65043</cdr:y>
    </cdr:from>
    <cdr:to>
      <cdr:x>0.88847</cdr:x>
      <cdr:y>0.71884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2852525" y="2515192"/>
          <a:ext cx="113903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Find alternatives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0.49011</cdr:x>
      <cdr:y>0.51546</cdr:y>
    </cdr:from>
    <cdr:to>
      <cdr:x>0.55639</cdr:x>
      <cdr:y>0.55054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1701" y="2845480"/>
          <a:ext cx="614271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0.49011</cdr:x>
      <cdr:y>0.51546</cdr:y>
    </cdr:from>
    <cdr:to>
      <cdr:x>0.55639</cdr:x>
      <cdr:y>0.55054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1701" y="2845480"/>
          <a:ext cx="614271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0.10517</cdr:x>
      <cdr:y>0.01942</cdr:y>
    </cdr:from>
    <cdr:to>
      <cdr:x>0.97146</cdr:x>
      <cdr:y>0.83483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471825BB-E6D0-423B-B720-B36D6B2B4F99}"/>
            </a:ext>
          </a:extLst>
        </cdr:cNvPr>
        <cdr:cNvGrpSpPr/>
      </cdr:nvGrpSpPr>
      <cdr:grpSpPr>
        <a:xfrm xmlns:a="http://schemas.openxmlformats.org/drawingml/2006/main">
          <a:off x="817830" y="77483"/>
          <a:ext cx="6736505" cy="3253388"/>
          <a:chOff x="624417" y="73604"/>
          <a:chExt cx="5143500" cy="3090334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46177176-A07C-4BA9-8F9B-7BFF938806D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 flipH="1" flipV="1">
            <a:off x="3299120" y="73604"/>
            <a:ext cx="21166" cy="309033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>
            <a:extLst xmlns:a="http://schemas.openxmlformats.org/drawingml/2006/main">
              <a:ext uri="{FF2B5EF4-FFF2-40B4-BE49-F238E27FC236}">
                <a16:creationId xmlns:a16="http://schemas.microsoft.com/office/drawing/2014/main" id="{24C4C677-E095-442B-84BA-4DEBBABB4974}"/>
              </a:ext>
            </a:extLst>
          </cdr:cNvPr>
          <cdr:cNvCxnSpPr/>
        </cdr:nvCxnSpPr>
        <cdr:spPr>
          <a:xfrm xmlns:a="http://schemas.openxmlformats.org/drawingml/2006/main">
            <a:off x="624417" y="1652059"/>
            <a:ext cx="51435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0.2082</cdr:x>
      <cdr:y>0.22284</cdr:y>
    </cdr:from>
    <cdr:to>
      <cdr:x>0.48317</cdr:x>
      <cdr:y>0.29099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850584" y="865057"/>
          <a:ext cx="112338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Medium priority</a:t>
          </a:r>
        </a:p>
      </cdr:txBody>
    </cdr:sp>
  </cdr:relSizeAnchor>
  <cdr:relSizeAnchor xmlns:cdr="http://schemas.openxmlformats.org/drawingml/2006/chartDrawing">
    <cdr:from>
      <cdr:x>0.70196</cdr:x>
      <cdr:y>0.22284</cdr:y>
    </cdr:from>
    <cdr:to>
      <cdr:x>0.92228</cdr:x>
      <cdr:y>0.29099</cdr:y>
    </cdr:to>
    <cdr:sp macro="" textlink="">
      <cdr:nvSpPr>
        <cdr:cNvPr id="7" name="TextBox 10"/>
        <cdr:cNvSpPr txBox="1"/>
      </cdr:nvSpPr>
      <cdr:spPr>
        <a:xfrm xmlns:a="http://schemas.openxmlformats.org/drawingml/2006/main">
          <a:off x="2867800" y="865057"/>
          <a:ext cx="900118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High priority</a:t>
          </a:r>
        </a:p>
      </cdr:txBody>
    </cdr:sp>
  </cdr:relSizeAnchor>
  <cdr:relSizeAnchor xmlns:cdr="http://schemas.openxmlformats.org/drawingml/2006/chartDrawing">
    <cdr:from>
      <cdr:x>0.22068</cdr:x>
      <cdr:y>0.66127</cdr:y>
    </cdr:from>
    <cdr:to>
      <cdr:x>0.43457</cdr:x>
      <cdr:y>0.72942</cdr:y>
    </cdr:to>
    <cdr:sp macro="" textlink="">
      <cdr:nvSpPr>
        <cdr:cNvPr id="8" name="TextBox 10"/>
        <cdr:cNvSpPr txBox="1"/>
      </cdr:nvSpPr>
      <cdr:spPr>
        <a:xfrm xmlns:a="http://schemas.openxmlformats.org/drawingml/2006/main">
          <a:off x="901570" y="2567028"/>
          <a:ext cx="87382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Low priority</a:t>
          </a:r>
        </a:p>
      </cdr:txBody>
    </cdr:sp>
  </cdr:relSizeAnchor>
  <cdr:relSizeAnchor xmlns:cdr="http://schemas.openxmlformats.org/drawingml/2006/chartDrawing">
    <cdr:from>
      <cdr:x>0.71444</cdr:x>
      <cdr:y>0.66685</cdr:y>
    </cdr:from>
    <cdr:to>
      <cdr:x>0.98941</cdr:x>
      <cdr:y>0.735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2918786" y="2588689"/>
          <a:ext cx="112338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Medium priority</a:t>
          </a:r>
        </a:p>
      </cdr:txBody>
    </cdr:sp>
  </cdr:relSizeAnchor>
  <cdr:relSizeAnchor xmlns:cdr="http://schemas.openxmlformats.org/drawingml/2006/chartDrawing">
    <cdr:from>
      <cdr:x>0.4021</cdr:x>
      <cdr:y>0.39164</cdr:y>
    </cdr:from>
    <cdr:to>
      <cdr:x>0.64956</cdr:x>
      <cdr:y>0.50865</cdr:y>
    </cdr:to>
    <cdr:sp macro="" textlink="">
      <cdr:nvSpPr>
        <cdr:cNvPr id="10" name="TextBox 3"/>
        <cdr:cNvSpPr txBox="1"/>
      </cdr:nvSpPr>
      <cdr:spPr>
        <a:xfrm xmlns:a="http://schemas.openxmlformats.org/drawingml/2006/main" rot="1749912">
          <a:off x="2442817" y="1514453"/>
          <a:ext cx="1503325" cy="452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ZA" sz="1100">
              <a:solidFill>
                <a:srgbClr val="FF0000"/>
              </a:solidFill>
            </a:rPr>
            <a:t>shouldn't</a:t>
          </a:r>
          <a:r>
            <a:rPr lang="en-ZA" sz="1100" baseline="0">
              <a:solidFill>
                <a:srgbClr val="FF0000"/>
              </a:solidFill>
            </a:rPr>
            <a:t> monitor</a:t>
          </a:r>
          <a:endParaRPr lang="en-ZA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0.44474</cdr:x>
      <cdr:y>0.28449</cdr:y>
    </cdr:from>
    <cdr:to>
      <cdr:x>0.6922</cdr:x>
      <cdr:y>0.40149</cdr:y>
    </cdr:to>
    <cdr:sp macro="" textlink="">
      <cdr:nvSpPr>
        <cdr:cNvPr id="11" name="TextBox 3">
          <a:extLst xmlns:a="http://schemas.openxmlformats.org/drawingml/2006/main">
            <a:ext uri="{FF2B5EF4-FFF2-40B4-BE49-F238E27FC236}">
              <a16:creationId xmlns:a16="http://schemas.microsoft.com/office/drawing/2014/main" id="{96B5EE68-D7A8-42A8-A153-AB1AEF8EC68F}"/>
            </a:ext>
          </a:extLst>
        </cdr:cNvPr>
        <cdr:cNvSpPr txBox="1"/>
      </cdr:nvSpPr>
      <cdr:spPr>
        <a:xfrm xmlns:a="http://schemas.openxmlformats.org/drawingml/2006/main" rot="1992272">
          <a:off x="2701841" y="1100097"/>
          <a:ext cx="1503325" cy="452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ZA" sz="1100">
              <a:solidFill>
                <a:schemeClr val="tx2"/>
              </a:solidFill>
            </a:rPr>
            <a:t>should monitor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0.12611</cdr:x>
      <cdr:y>0.03174</cdr:y>
    </cdr:from>
    <cdr:to>
      <cdr:x>0.99242</cdr:x>
      <cdr:y>0.84715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471825BB-E6D0-423B-B720-B36D6B2B4F99}"/>
            </a:ext>
          </a:extLst>
        </cdr:cNvPr>
        <cdr:cNvGrpSpPr/>
      </cdr:nvGrpSpPr>
      <cdr:grpSpPr>
        <a:xfrm xmlns:a="http://schemas.openxmlformats.org/drawingml/2006/main">
          <a:off x="979299" y="126639"/>
          <a:ext cx="6727275" cy="3253387"/>
          <a:chOff x="624417" y="128059"/>
          <a:chExt cx="5143500" cy="3090334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46177176-A07C-4BA9-8F9B-7BFF938806D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 flipH="1" flipV="1">
            <a:off x="3175000" y="128059"/>
            <a:ext cx="21166" cy="309033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>
            <a:extLst xmlns:a="http://schemas.openxmlformats.org/drawingml/2006/main">
              <a:ext uri="{FF2B5EF4-FFF2-40B4-BE49-F238E27FC236}">
                <a16:creationId xmlns:a16="http://schemas.microsoft.com/office/drawing/2014/main" id="{24C4C677-E095-442B-84BA-4DEBBABB4974}"/>
              </a:ext>
            </a:extLst>
          </cdr:cNvPr>
          <cdr:cNvCxnSpPr/>
        </cdr:nvCxnSpPr>
        <cdr:spPr>
          <a:xfrm xmlns:a="http://schemas.openxmlformats.org/drawingml/2006/main">
            <a:off x="624417" y="1652059"/>
            <a:ext cx="51435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0.2082</cdr:x>
      <cdr:y>0.22284</cdr:y>
    </cdr:from>
    <cdr:to>
      <cdr:x>0.42959</cdr:x>
      <cdr:y>0.29126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935365" y="861717"/>
          <a:ext cx="9946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Don't monitor</a:t>
          </a:r>
        </a:p>
      </cdr:txBody>
    </cdr:sp>
  </cdr:relSizeAnchor>
  <cdr:relSizeAnchor xmlns:cdr="http://schemas.openxmlformats.org/drawingml/2006/chartDrawing">
    <cdr:from>
      <cdr:x>0.63176</cdr:x>
      <cdr:y>0.22284</cdr:y>
    </cdr:from>
    <cdr:to>
      <cdr:x>1</cdr:x>
      <cdr:y>0.29126</cdr:y>
    </cdr:to>
    <cdr:sp macro="" textlink="">
      <cdr:nvSpPr>
        <cdr:cNvPr id="7" name="TextBox 10"/>
        <cdr:cNvSpPr txBox="1"/>
      </cdr:nvSpPr>
      <cdr:spPr>
        <a:xfrm xmlns:a="http://schemas.openxmlformats.org/drawingml/2006/main">
          <a:off x="2908474" y="861717"/>
          <a:ext cx="165436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Monitor, review, improve</a:t>
          </a:r>
        </a:p>
      </cdr:txBody>
    </cdr:sp>
  </cdr:relSizeAnchor>
  <cdr:relSizeAnchor xmlns:cdr="http://schemas.openxmlformats.org/drawingml/2006/chartDrawing">
    <cdr:from>
      <cdr:x>0.22068</cdr:x>
      <cdr:y>0.66127</cdr:y>
    </cdr:from>
    <cdr:to>
      <cdr:x>0.44207</cdr:x>
      <cdr:y>0.72969</cdr:y>
    </cdr:to>
    <cdr:sp macro="" textlink="">
      <cdr:nvSpPr>
        <cdr:cNvPr id="8" name="TextBox 10"/>
        <cdr:cNvSpPr txBox="1"/>
      </cdr:nvSpPr>
      <cdr:spPr>
        <a:xfrm xmlns:a="http://schemas.openxmlformats.org/drawingml/2006/main">
          <a:off x="991433" y="2557115"/>
          <a:ext cx="9946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Don't monitor</a:t>
          </a:r>
        </a:p>
      </cdr:txBody>
    </cdr:sp>
  </cdr:relSizeAnchor>
  <cdr:relSizeAnchor xmlns:cdr="http://schemas.openxmlformats.org/drawingml/2006/chartDrawing">
    <cdr:from>
      <cdr:x>0.63493</cdr:x>
      <cdr:y>0.65043</cdr:y>
    </cdr:from>
    <cdr:to>
      <cdr:x>0.88847</cdr:x>
      <cdr:y>0.71884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2852525" y="2515192"/>
          <a:ext cx="113903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Find alternatives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6946</xdr:colOff>
      <xdr:row>18</xdr:row>
      <xdr:rowOff>155257</xdr:rowOff>
    </xdr:from>
    <xdr:to>
      <xdr:col>3</xdr:col>
      <xdr:colOff>1859281</xdr:colOff>
      <xdr:row>43</xdr:row>
      <xdr:rowOff>44592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5C11F2-8723-4CC0-B3BA-A6D729B6A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</xdr:colOff>
      <xdr:row>42</xdr:row>
      <xdr:rowOff>63500</xdr:rowOff>
    </xdr:from>
    <xdr:to>
      <xdr:col>3</xdr:col>
      <xdr:colOff>1858646</xdr:colOff>
      <xdr:row>66</xdr:row>
      <xdr:rowOff>120475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61797C-FA5C-4AC4-BF50-A45AA5732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2139315</xdr:colOff>
      <xdr:row>23</xdr:row>
      <xdr:rowOff>152400</xdr:rowOff>
    </xdr:from>
    <xdr:to>
      <xdr:col>10</xdr:col>
      <xdr:colOff>137080</xdr:colOff>
      <xdr:row>50</xdr:row>
      <xdr:rowOff>19050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9D334979-E6E9-4995-B478-BB313B53E0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0.10517</cdr:x>
      <cdr:y>0.02213</cdr:y>
    </cdr:from>
    <cdr:to>
      <cdr:x>0.97148</cdr:x>
      <cdr:y>0.83754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471825BB-E6D0-423B-B720-B36D6B2B4F99}"/>
            </a:ext>
          </a:extLst>
        </cdr:cNvPr>
        <cdr:cNvGrpSpPr/>
      </cdr:nvGrpSpPr>
      <cdr:grpSpPr>
        <a:xfrm xmlns:a="http://schemas.openxmlformats.org/drawingml/2006/main">
          <a:off x="802468" y="92448"/>
          <a:ext cx="6610119" cy="3406368"/>
          <a:chOff x="624417" y="83897"/>
          <a:chExt cx="5143500" cy="3090334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46177176-A07C-4BA9-8F9B-7BFF938806D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 flipH="1" flipV="1">
            <a:off x="3308038" y="83897"/>
            <a:ext cx="21166" cy="309033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>
            <a:extLst xmlns:a="http://schemas.openxmlformats.org/drawingml/2006/main">
              <a:ext uri="{FF2B5EF4-FFF2-40B4-BE49-F238E27FC236}">
                <a16:creationId xmlns:a16="http://schemas.microsoft.com/office/drawing/2014/main" id="{24C4C677-E095-442B-84BA-4DEBBABB4974}"/>
              </a:ext>
            </a:extLst>
          </cdr:cNvPr>
          <cdr:cNvCxnSpPr/>
        </cdr:nvCxnSpPr>
        <cdr:spPr>
          <a:xfrm xmlns:a="http://schemas.openxmlformats.org/drawingml/2006/main">
            <a:off x="624417" y="1652059"/>
            <a:ext cx="51435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0.35905</cdr:x>
      <cdr:y>0.10866</cdr:y>
    </cdr:from>
    <cdr:to>
      <cdr:x>0.63402</cdr:x>
      <cdr:y>0.17681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2739592" y="453928"/>
          <a:ext cx="2098076" cy="2846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Medium priority</a:t>
          </a:r>
        </a:p>
      </cdr:txBody>
    </cdr:sp>
  </cdr:relSizeAnchor>
  <cdr:relSizeAnchor xmlns:cdr="http://schemas.openxmlformats.org/drawingml/2006/chartDrawing">
    <cdr:from>
      <cdr:x>0.77968</cdr:x>
      <cdr:y>0.09041</cdr:y>
    </cdr:from>
    <cdr:to>
      <cdr:x>1</cdr:x>
      <cdr:y>0.15856</cdr:y>
    </cdr:to>
    <cdr:sp macro="" textlink="">
      <cdr:nvSpPr>
        <cdr:cNvPr id="7" name="TextBox 10"/>
        <cdr:cNvSpPr txBox="1"/>
      </cdr:nvSpPr>
      <cdr:spPr>
        <a:xfrm xmlns:a="http://schemas.openxmlformats.org/drawingml/2006/main">
          <a:off x="5952085" y="377188"/>
          <a:ext cx="1681925" cy="284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High priority</a:t>
          </a:r>
        </a:p>
      </cdr:txBody>
    </cdr:sp>
  </cdr:relSizeAnchor>
  <cdr:relSizeAnchor xmlns:cdr="http://schemas.openxmlformats.org/drawingml/2006/chartDrawing">
    <cdr:from>
      <cdr:x>0.79786</cdr:x>
      <cdr:y>0.54574</cdr:y>
    </cdr:from>
    <cdr:to>
      <cdr:x>0.99001</cdr:x>
      <cdr:y>0.60916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6087857" y="2279833"/>
          <a:ext cx="1466143" cy="2649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Medium priority</a:t>
          </a:r>
        </a:p>
      </cdr:txBody>
    </cdr:sp>
  </cdr:relSizeAnchor>
  <cdr:relSizeAnchor xmlns:cdr="http://schemas.openxmlformats.org/drawingml/2006/chartDrawing">
    <cdr:from>
      <cdr:x>0.46386</cdr:x>
      <cdr:y>0.34857</cdr:y>
    </cdr:from>
    <cdr:to>
      <cdr:x>0.53834</cdr:x>
      <cdr:y>0.73733</cdr:y>
    </cdr:to>
    <cdr:sp macro="" textlink="">
      <cdr:nvSpPr>
        <cdr:cNvPr id="10" name="TextBox 3"/>
        <cdr:cNvSpPr txBox="1"/>
      </cdr:nvSpPr>
      <cdr:spPr>
        <a:xfrm xmlns:a="http://schemas.openxmlformats.org/drawingml/2006/main" rot="2722206">
          <a:off x="3011441" y="1984031"/>
          <a:ext cx="1624041" cy="568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ZA" sz="1100">
              <a:solidFill>
                <a:srgbClr val="FF0000"/>
              </a:solidFill>
            </a:rPr>
            <a:t>shouldn't</a:t>
          </a:r>
          <a:r>
            <a:rPr lang="en-ZA" sz="1100" baseline="0">
              <a:solidFill>
                <a:srgbClr val="FF0000"/>
              </a:solidFill>
            </a:rPr>
            <a:t> monitor</a:t>
          </a:r>
          <a:endParaRPr lang="en-ZA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0.61597</cdr:x>
      <cdr:y>0.14394</cdr:y>
    </cdr:from>
    <cdr:to>
      <cdr:x>0.69045</cdr:x>
      <cdr:y>0.5327</cdr:y>
    </cdr:to>
    <cdr:sp macro="" textlink="">
      <cdr:nvSpPr>
        <cdr:cNvPr id="11" name="TextBox 3">
          <a:extLst xmlns:a="http://schemas.openxmlformats.org/drawingml/2006/main">
            <a:ext uri="{FF2B5EF4-FFF2-40B4-BE49-F238E27FC236}">
              <a16:creationId xmlns:a16="http://schemas.microsoft.com/office/drawing/2014/main" id="{96B5EE68-D7A8-42A8-A153-AB1AEF8EC68F}"/>
            </a:ext>
          </a:extLst>
        </cdr:cNvPr>
        <cdr:cNvSpPr txBox="1"/>
      </cdr:nvSpPr>
      <cdr:spPr>
        <a:xfrm xmlns:a="http://schemas.openxmlformats.org/drawingml/2006/main" rot="2722206">
          <a:off x="4172083" y="1129190"/>
          <a:ext cx="1624041" cy="568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ZA" sz="1100">
              <a:solidFill>
                <a:schemeClr val="tx2"/>
              </a:solidFill>
            </a:rPr>
            <a:t>should monitor</a:t>
          </a:r>
        </a:p>
      </cdr:txBody>
    </cdr:sp>
  </cdr:relSizeAnchor>
  <cdr:relSizeAnchor xmlns:cdr="http://schemas.openxmlformats.org/drawingml/2006/chartDrawing">
    <cdr:from>
      <cdr:x>0.14887</cdr:x>
      <cdr:y>0.0456</cdr:y>
    </cdr:from>
    <cdr:to>
      <cdr:x>0.97129</cdr:x>
      <cdr:y>0.82014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EC1539A0-CF71-AE92-17D9-3B7B03034D63}"/>
            </a:ext>
          </a:extLst>
        </cdr:cNvPr>
        <cdr:cNvCxnSpPr/>
      </cdr:nvCxnSpPr>
      <cdr:spPr>
        <a:xfrm xmlns:a="http://schemas.openxmlformats.org/drawingml/2006/main">
          <a:off x="1135918" y="190500"/>
          <a:ext cx="6275206" cy="32356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0.1128</cdr:x>
      <cdr:y>0.07482</cdr:y>
    </cdr:from>
    <cdr:to>
      <cdr:x>0.97911</cdr:x>
      <cdr:y>0.89023</cdr:y>
    </cdr:to>
    <cdr:grpSp>
      <cdr:nvGrpSpPr>
        <cdr:cNvPr id="14" name="Group 13">
          <a:extLst xmlns:a="http://schemas.openxmlformats.org/drawingml/2006/main">
            <a:ext uri="{FF2B5EF4-FFF2-40B4-BE49-F238E27FC236}">
              <a16:creationId xmlns:a16="http://schemas.microsoft.com/office/drawing/2014/main" id="{471825BB-E6D0-423B-B720-B36D6B2B4F99}"/>
            </a:ext>
          </a:extLst>
        </cdr:cNvPr>
        <cdr:cNvGrpSpPr/>
      </cdr:nvGrpSpPr>
      <cdr:grpSpPr>
        <a:xfrm xmlns:a="http://schemas.openxmlformats.org/drawingml/2006/main">
          <a:off x="859250" y="312560"/>
          <a:ext cx="6599082" cy="3406367"/>
          <a:chOff x="669720" y="283540"/>
          <a:chExt cx="5143500" cy="3090334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46177176-A07C-4BA9-8F9B-7BFF938806D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 flipH="1" flipV="1">
            <a:off x="3306323" y="283540"/>
            <a:ext cx="21166" cy="309033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>
            <a:extLst xmlns:a="http://schemas.openxmlformats.org/drawingml/2006/main">
              <a:ext uri="{FF2B5EF4-FFF2-40B4-BE49-F238E27FC236}">
                <a16:creationId xmlns:a16="http://schemas.microsoft.com/office/drawing/2014/main" id="{24C4C677-E095-442B-84BA-4DEBBABB4974}"/>
              </a:ext>
            </a:extLst>
          </cdr:cNvPr>
          <cdr:cNvCxnSpPr/>
        </cdr:nvCxnSpPr>
        <cdr:spPr>
          <a:xfrm xmlns:a="http://schemas.openxmlformats.org/drawingml/2006/main">
            <a:off x="669720" y="1642914"/>
            <a:ext cx="51435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0.2082</cdr:x>
      <cdr:y>0.22284</cdr:y>
    </cdr:from>
    <cdr:to>
      <cdr:x>0.42959</cdr:x>
      <cdr:y>0.29126</cdr:y>
    </cdr:to>
    <cdr:sp macro="" textlink="">
      <cdr:nvSpPr>
        <cdr:cNvPr id="6" name="TextBox 10"/>
        <cdr:cNvSpPr txBox="1"/>
      </cdr:nvSpPr>
      <cdr:spPr>
        <a:xfrm xmlns:a="http://schemas.openxmlformats.org/drawingml/2006/main">
          <a:off x="935365" y="861717"/>
          <a:ext cx="9946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Don't monitor</a:t>
          </a:r>
        </a:p>
      </cdr:txBody>
    </cdr:sp>
  </cdr:relSizeAnchor>
  <cdr:relSizeAnchor xmlns:cdr="http://schemas.openxmlformats.org/drawingml/2006/chartDrawing">
    <cdr:from>
      <cdr:x>0.63176</cdr:x>
      <cdr:y>0.22284</cdr:y>
    </cdr:from>
    <cdr:to>
      <cdr:x>1</cdr:x>
      <cdr:y>0.29126</cdr:y>
    </cdr:to>
    <cdr:sp macro="" textlink="">
      <cdr:nvSpPr>
        <cdr:cNvPr id="7" name="TextBox 10"/>
        <cdr:cNvSpPr txBox="1"/>
      </cdr:nvSpPr>
      <cdr:spPr>
        <a:xfrm xmlns:a="http://schemas.openxmlformats.org/drawingml/2006/main">
          <a:off x="2908474" y="861717"/>
          <a:ext cx="165436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Monitor, review, improve</a:t>
          </a:r>
        </a:p>
      </cdr:txBody>
    </cdr:sp>
  </cdr:relSizeAnchor>
  <cdr:relSizeAnchor xmlns:cdr="http://schemas.openxmlformats.org/drawingml/2006/chartDrawing">
    <cdr:from>
      <cdr:x>0.22068</cdr:x>
      <cdr:y>0.66127</cdr:y>
    </cdr:from>
    <cdr:to>
      <cdr:x>0.44207</cdr:x>
      <cdr:y>0.72969</cdr:y>
    </cdr:to>
    <cdr:sp macro="" textlink="">
      <cdr:nvSpPr>
        <cdr:cNvPr id="8" name="TextBox 10"/>
        <cdr:cNvSpPr txBox="1"/>
      </cdr:nvSpPr>
      <cdr:spPr>
        <a:xfrm xmlns:a="http://schemas.openxmlformats.org/drawingml/2006/main">
          <a:off x="991433" y="2557115"/>
          <a:ext cx="99463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Don't monitor</a:t>
          </a:r>
        </a:p>
      </cdr:txBody>
    </cdr:sp>
  </cdr:relSizeAnchor>
  <cdr:relSizeAnchor xmlns:cdr="http://schemas.openxmlformats.org/drawingml/2006/chartDrawing">
    <cdr:from>
      <cdr:x>0.63493</cdr:x>
      <cdr:y>0.65043</cdr:y>
    </cdr:from>
    <cdr:to>
      <cdr:x>0.88847</cdr:x>
      <cdr:y>0.71884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2852525" y="2515192"/>
          <a:ext cx="113903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Find alternatives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0.49011</cdr:x>
      <cdr:y>0.51546</cdr:y>
    </cdr:from>
    <cdr:to>
      <cdr:x>0.55639</cdr:x>
      <cdr:y>0.55054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1701" y="2845480"/>
          <a:ext cx="614271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13744</xdr:colOff>
      <xdr:row>26</xdr:row>
      <xdr:rowOff>145183</xdr:rowOff>
    </xdr:from>
    <xdr:to>
      <xdr:col>3</xdr:col>
      <xdr:colOff>1866079</xdr:colOff>
      <xdr:row>51</xdr:row>
      <xdr:rowOff>38288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C0055C-DFDE-4CD4-BA32-7F7870B63032}"/>
            </a:ext>
            <a:ext uri="{147F2762-F138-4A5C-976F-8EAC2B608ADB}">
              <a16:predDERef xmlns:a16="http://schemas.microsoft.com/office/drawing/2014/main" pred="{F02486DF-F5F7-41F1-920A-55C911D1A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622710</xdr:colOff>
      <xdr:row>28</xdr:row>
      <xdr:rowOff>0</xdr:rowOff>
    </xdr:from>
    <xdr:to>
      <xdr:col>3</xdr:col>
      <xdr:colOff>1679678</xdr:colOff>
      <xdr:row>47</xdr:row>
      <xdr:rowOff>8193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837C4638-CEF3-48DE-93BE-7A07E316414D}"/>
            </a:ext>
          </a:extLst>
        </xdr:cNvPr>
        <xdr:cNvCxnSpPr/>
      </xdr:nvCxnSpPr>
      <xdr:spPr>
        <a:xfrm>
          <a:off x="1125630" y="4526280"/>
          <a:ext cx="6482408" cy="3193353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16897</xdr:colOff>
      <xdr:row>52</xdr:row>
      <xdr:rowOff>104470</xdr:rowOff>
    </xdr:from>
    <xdr:to>
      <xdr:col>3</xdr:col>
      <xdr:colOff>1858398</xdr:colOff>
      <xdr:row>76</xdr:row>
      <xdr:rowOff>161445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0C2916E-A79F-41A7-82A5-1F99FE74B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0</xdr:colOff>
      <xdr:row>26</xdr:row>
      <xdr:rowOff>0</xdr:rowOff>
    </xdr:from>
    <xdr:to>
      <xdr:col>9</xdr:col>
      <xdr:colOff>479435</xdr:colOff>
      <xdr:row>51</xdr:row>
      <xdr:rowOff>54588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DD1980B6-23B3-4CB6-9EBA-B9A065A537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penaturecloud.sharepoint.com/teams/Speciesprioritisationformonitoring/Shared%20Documents/General/Examples%20Aliens/PrioritySpeciesMonitoring_Tool_28-06-2022invasives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es"/>
      <sheetName val="Criteria"/>
      <sheetName val="House sparrow e.g."/>
      <sheetName val="House mouse e.g."/>
      <sheetName val="Pines e.g."/>
      <sheetName val="Catfish e.g."/>
      <sheetName val="Deleted criteria"/>
    </sheetNames>
    <sheetDataSet>
      <sheetData sheetId="0"/>
      <sheetData sheetId="1">
        <row r="19">
          <cell r="I19">
            <v>1</v>
          </cell>
        </row>
        <row r="20">
          <cell r="I20">
            <v>0.59500000000000008</v>
          </cell>
        </row>
        <row r="21">
          <cell r="I21">
            <v>0.65285714285714291</v>
          </cell>
        </row>
        <row r="22">
          <cell r="I22">
            <v>0.65999999999999992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lewellyn Jacobs" id="{4E0506DA-A886-4757-B93E-BADC9DB64DAC}" userId="S::ljacobs@capenature.co.za::41aa4f2c-d841-4089-b7c6-5b06ddfd386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2-04-05T08:18:15.56" personId="{4E0506DA-A886-4757-B93E-BADC9DB64DAC}" id="{C0C61304-CAF4-4A21-9F36-9C4AF8C5C3A4}">
    <text>Do not change values. Weighting signifies relative importance of criteria to each other, independent of scoring/importance</text>
  </threadedComment>
  <threadedComment ref="F1" dT="2022-04-05T08:18:43.02" personId="{4E0506DA-A886-4757-B93E-BADC9DB64DAC}" id="{5EA440D7-D9A6-4BD5-BF36-2789816961A8}">
    <text>Enter conf values here. Confidence in the scoring based on available info for the species being assessed</text>
  </threadedComment>
  <threadedComment ref="G1" dT="2022-04-05T08:19:23.17" personId="{4E0506DA-A886-4757-B93E-BADC9DB64DAC}" id="{0B0B56F7-8D32-4F4F-A007-5C7184370E4D}">
    <text>enter intial importance scores here</text>
  </threadedComment>
  <threadedComment ref="H1" dT="2022-04-04T09:35:46.59" personId="{4E0506DA-A886-4757-B93E-BADC9DB64DAC}" id="{F96014F0-DDA6-4883-AA44-D49085F54726}">
    <text>Do not edit formula</text>
  </threadedComment>
  <threadedComment ref="I1" dT="2022-04-01T08:06:34.02" personId="{4E0506DA-A886-4757-B93E-BADC9DB64DAC}" id="{141D130A-C514-4852-A5F8-234A87DB2C18}">
    <text>brief explanation of why you give a certain confidence and score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" dT="2022-04-05T08:18:15.56" personId="{4E0506DA-A886-4757-B93E-BADC9DB64DAC}" id="{FFB49BA3-F107-4F7A-A5B8-48951B530F74}">
    <text>do not change weighting</text>
  </threadedComment>
  <threadedComment ref="F1" dT="2022-04-05T08:18:43.02" personId="{4E0506DA-A886-4757-B93E-BADC9DB64DAC}" id="{38D1C656-961B-49F0-B5BD-20A7FEAE2058}">
    <text>enter conf values here</text>
  </threadedComment>
  <threadedComment ref="G1" dT="2022-04-05T08:19:23.17" personId="{4E0506DA-A886-4757-B93E-BADC9DB64DAC}" id="{A26B29BC-B12E-4437-9FE5-B877E967601B}">
    <text>enter intial importance scores here</text>
  </threadedComment>
  <threadedComment ref="H1" dT="2022-04-04T09:35:46.59" personId="{4E0506DA-A886-4757-B93E-BADC9DB64DAC}" id="{75C58C4E-99DE-4811-9F0F-D717A4C33935}">
    <text>Do not edit formula</text>
  </threadedComment>
  <threadedComment ref="I1" dT="2022-04-01T08:06:34.02" personId="{4E0506DA-A886-4757-B93E-BADC9DB64DAC}" id="{E9F59A33-578F-4BB6-BF15-B4BF61410141}">
    <text>Compulsory: brief explanation of why you give a certain confidence and score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" dT="2022-04-05T08:18:15.56" personId="{4E0506DA-A886-4757-B93E-BADC9DB64DAC}" id="{5A854683-B894-4F72-82F8-156795F2F0A6}">
    <text>Do not change values. Weighting signifies relative importance of criteria to each other, independent of scoring/importance</text>
  </threadedComment>
  <threadedComment ref="F1" dT="2022-04-05T08:18:43.02" personId="{4E0506DA-A886-4757-B93E-BADC9DB64DAC}" id="{57DDC123-50B3-4F7B-81AC-47345ACE3399}">
    <text>Enter conf values here. Confidence in the scoring based on available info for the species being assessed</text>
  </threadedComment>
  <threadedComment ref="G1" dT="2022-04-05T08:19:23.17" personId="{4E0506DA-A886-4757-B93E-BADC9DB64DAC}" id="{747635F6-342A-449F-A346-D28FC6107412}">
    <text>enter intial importance scores here</text>
  </threadedComment>
  <threadedComment ref="H1" dT="2022-04-04T09:35:46.59" personId="{4E0506DA-A886-4757-B93E-BADC9DB64DAC}" id="{A72964B7-6DB8-4AC5-B0BD-0B6C5580A5F4}">
    <text>Do not edit formula</text>
  </threadedComment>
  <threadedComment ref="I1" dT="2022-04-01T08:06:34.02" personId="{4E0506DA-A886-4757-B93E-BADC9DB64DAC}" id="{5E05A2A1-5239-4FD1-8794-C5EA04E84AE9}">
    <text>brief explanation of why you give a certain confidence and score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2E5A-994A-41A0-AAD9-A3DD5BD67C2F}">
  <dimension ref="A1:N24"/>
  <sheetViews>
    <sheetView tabSelected="1" zoomScale="93" zoomScaleNormal="93" workbookViewId="0"/>
  </sheetViews>
  <sheetFormatPr defaultRowHeight="13.2" x14ac:dyDescent="0.25"/>
  <cols>
    <col min="1" max="1" width="7.33203125" style="2" customWidth="1"/>
    <col min="2" max="2" width="37.6640625" customWidth="1"/>
    <col min="3" max="3" width="41.44140625" customWidth="1"/>
    <col min="4" max="4" width="46.109375" customWidth="1"/>
    <col min="5" max="5" width="15.5546875" style="2" customWidth="1"/>
    <col min="6" max="6" width="18.44140625" style="2" customWidth="1"/>
    <col min="7" max="8" width="15.5546875" style="2" customWidth="1"/>
    <col min="9" max="9" width="21.44140625" customWidth="1"/>
    <col min="10" max="14" width="6" customWidth="1"/>
  </cols>
  <sheetData>
    <row r="1" spans="1:14" x14ac:dyDescent="0.25">
      <c r="A1" s="2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1"/>
      <c r="K1" s="1"/>
      <c r="L1" s="1"/>
      <c r="M1" s="1"/>
      <c r="N1" s="1"/>
    </row>
    <row r="2" spans="1:14" x14ac:dyDescent="0.25">
      <c r="A2" s="27" t="s">
        <v>9</v>
      </c>
      <c r="B2" s="18" t="s">
        <v>10</v>
      </c>
      <c r="C2" s="18" t="s">
        <v>11</v>
      </c>
      <c r="D2" s="18" t="s">
        <v>12</v>
      </c>
      <c r="E2" s="9">
        <v>1</v>
      </c>
      <c r="F2" s="10">
        <v>0.75</v>
      </c>
      <c r="G2" s="10">
        <v>-1</v>
      </c>
      <c r="H2" s="11" t="str">
        <f>IF(E2*F2*G2&lt;0, "", E2*F2*G2)</f>
        <v/>
      </c>
      <c r="I2" s="20"/>
    </row>
    <row r="3" spans="1:14" x14ac:dyDescent="0.25">
      <c r="A3" s="27" t="s">
        <v>13</v>
      </c>
      <c r="B3" s="18" t="s">
        <v>10</v>
      </c>
      <c r="C3" s="19" t="s">
        <v>14</v>
      </c>
      <c r="D3" s="18" t="s">
        <v>15</v>
      </c>
      <c r="E3" s="9">
        <v>0.9</v>
      </c>
      <c r="F3" s="10">
        <v>1</v>
      </c>
      <c r="G3" s="10">
        <v>5</v>
      </c>
      <c r="H3" s="11">
        <f t="shared" ref="H3:H16" si="0">IF(E3*F3*G3&lt;0, "", E3*F3*G3)</f>
        <v>4.5</v>
      </c>
      <c r="I3" s="5"/>
    </row>
    <row r="4" spans="1:14" x14ac:dyDescent="0.25">
      <c r="A4" s="27" t="s">
        <v>16</v>
      </c>
      <c r="B4" s="18" t="s">
        <v>10</v>
      </c>
      <c r="C4" s="18" t="s">
        <v>17</v>
      </c>
      <c r="D4" s="18" t="s">
        <v>18</v>
      </c>
      <c r="E4" s="9">
        <v>1</v>
      </c>
      <c r="F4" s="10">
        <v>1</v>
      </c>
      <c r="G4" s="10">
        <v>2</v>
      </c>
      <c r="H4" s="11">
        <f t="shared" si="0"/>
        <v>2</v>
      </c>
      <c r="I4" s="5"/>
    </row>
    <row r="5" spans="1:14" x14ac:dyDescent="0.25">
      <c r="A5" s="27" t="s">
        <v>19</v>
      </c>
      <c r="B5" s="18" t="s">
        <v>10</v>
      </c>
      <c r="C5" s="18" t="s">
        <v>20</v>
      </c>
      <c r="D5" s="18" t="s">
        <v>21</v>
      </c>
      <c r="E5" s="9">
        <v>1</v>
      </c>
      <c r="F5" s="10">
        <v>1</v>
      </c>
      <c r="G5" s="10">
        <v>4</v>
      </c>
      <c r="H5" s="11">
        <f t="shared" si="0"/>
        <v>4</v>
      </c>
      <c r="I5" s="5"/>
    </row>
    <row r="6" spans="1:14" x14ac:dyDescent="0.25">
      <c r="A6" s="27" t="s">
        <v>22</v>
      </c>
      <c r="B6" s="18" t="s">
        <v>10</v>
      </c>
      <c r="C6" s="18" t="s">
        <v>23</v>
      </c>
      <c r="D6" s="18" t="s">
        <v>24</v>
      </c>
      <c r="E6" s="9">
        <v>1</v>
      </c>
      <c r="F6" s="10">
        <v>1</v>
      </c>
      <c r="G6" s="10">
        <v>3</v>
      </c>
      <c r="H6" s="11">
        <f t="shared" si="0"/>
        <v>3</v>
      </c>
      <c r="I6" s="5"/>
    </row>
    <row r="7" spans="1:14" x14ac:dyDescent="0.25">
      <c r="A7" s="27" t="s">
        <v>25</v>
      </c>
      <c r="B7" s="18" t="s">
        <v>10</v>
      </c>
      <c r="C7" s="19" t="s">
        <v>26</v>
      </c>
      <c r="D7" s="19" t="s">
        <v>27</v>
      </c>
      <c r="E7" s="9">
        <v>0.8</v>
      </c>
      <c r="F7" s="10">
        <v>0.5</v>
      </c>
      <c r="G7" s="10">
        <v>5</v>
      </c>
      <c r="H7" s="11">
        <f t="shared" si="0"/>
        <v>2</v>
      </c>
      <c r="I7" s="5"/>
    </row>
    <row r="8" spans="1:14" x14ac:dyDescent="0.25">
      <c r="A8" s="28">
        <v>1</v>
      </c>
      <c r="B8" s="13" t="s">
        <v>28</v>
      </c>
      <c r="C8" s="13" t="s">
        <v>29</v>
      </c>
      <c r="D8" s="12" t="s">
        <v>30</v>
      </c>
      <c r="E8" s="9">
        <v>1</v>
      </c>
      <c r="F8" s="10">
        <v>1</v>
      </c>
      <c r="G8" s="10">
        <v>2</v>
      </c>
      <c r="H8" s="11">
        <f t="shared" si="0"/>
        <v>2</v>
      </c>
      <c r="I8" s="5"/>
    </row>
    <row r="9" spans="1:14" x14ac:dyDescent="0.25">
      <c r="A9" s="28">
        <v>2</v>
      </c>
      <c r="B9" s="13" t="s">
        <v>28</v>
      </c>
      <c r="C9" s="13" t="s">
        <v>31</v>
      </c>
      <c r="D9" s="12" t="s">
        <v>32</v>
      </c>
      <c r="E9" s="9">
        <v>0.9</v>
      </c>
      <c r="F9" s="10">
        <v>0.5</v>
      </c>
      <c r="G9" s="10">
        <v>1</v>
      </c>
      <c r="H9" s="11">
        <f t="shared" si="0"/>
        <v>0.45</v>
      </c>
      <c r="I9" s="5"/>
    </row>
    <row r="10" spans="1:14" x14ac:dyDescent="0.25">
      <c r="A10" s="28">
        <v>3</v>
      </c>
      <c r="B10" s="13" t="s">
        <v>28</v>
      </c>
      <c r="C10" s="13" t="s">
        <v>33</v>
      </c>
      <c r="D10" s="12" t="s">
        <v>34</v>
      </c>
      <c r="E10" s="9">
        <v>0.9</v>
      </c>
      <c r="F10" s="10">
        <v>1</v>
      </c>
      <c r="G10" s="10">
        <v>-1</v>
      </c>
      <c r="H10" s="11" t="str">
        <f t="shared" si="0"/>
        <v/>
      </c>
      <c r="I10" s="5"/>
    </row>
    <row r="11" spans="1:14" x14ac:dyDescent="0.25">
      <c r="A11" s="28">
        <v>4</v>
      </c>
      <c r="B11" s="13" t="s">
        <v>28</v>
      </c>
      <c r="C11" s="12" t="s">
        <v>35</v>
      </c>
      <c r="D11" s="12" t="s">
        <v>36</v>
      </c>
      <c r="E11" s="9">
        <v>0.8</v>
      </c>
      <c r="F11" s="10">
        <v>1</v>
      </c>
      <c r="G11" s="10">
        <v>4</v>
      </c>
      <c r="H11" s="11">
        <f t="shared" si="0"/>
        <v>3.2</v>
      </c>
      <c r="I11" s="5"/>
    </row>
    <row r="12" spans="1:14" x14ac:dyDescent="0.25">
      <c r="A12" s="28">
        <v>5</v>
      </c>
      <c r="B12" s="13" t="s">
        <v>28</v>
      </c>
      <c r="C12" s="13" t="s">
        <v>37</v>
      </c>
      <c r="D12" s="12" t="s">
        <v>38</v>
      </c>
      <c r="E12" s="9">
        <v>1</v>
      </c>
      <c r="F12" s="10">
        <v>1</v>
      </c>
      <c r="G12" s="10">
        <v>2</v>
      </c>
      <c r="H12" s="11">
        <f t="shared" si="0"/>
        <v>2</v>
      </c>
      <c r="I12" s="5"/>
    </row>
    <row r="13" spans="1:14" x14ac:dyDescent="0.25">
      <c r="A13" s="28">
        <v>6</v>
      </c>
      <c r="B13" s="13" t="s">
        <v>28</v>
      </c>
      <c r="C13" s="13" t="s">
        <v>39</v>
      </c>
      <c r="D13" s="12" t="s">
        <v>40</v>
      </c>
      <c r="E13" s="9">
        <v>1</v>
      </c>
      <c r="F13" s="10">
        <v>1</v>
      </c>
      <c r="G13" s="10">
        <v>4</v>
      </c>
      <c r="H13" s="11">
        <f t="shared" si="0"/>
        <v>4</v>
      </c>
      <c r="I13" s="5"/>
    </row>
    <row r="14" spans="1:14" x14ac:dyDescent="0.25">
      <c r="A14" s="29" t="s">
        <v>41</v>
      </c>
      <c r="B14" s="15" t="s">
        <v>42</v>
      </c>
      <c r="C14" s="15" t="s">
        <v>43</v>
      </c>
      <c r="D14" s="14" t="s">
        <v>44</v>
      </c>
      <c r="E14" s="9">
        <v>1</v>
      </c>
      <c r="F14" s="10">
        <v>1</v>
      </c>
      <c r="G14" s="10">
        <v>3</v>
      </c>
      <c r="H14" s="11">
        <f t="shared" si="0"/>
        <v>3</v>
      </c>
      <c r="I14" s="5"/>
    </row>
    <row r="15" spans="1:14" x14ac:dyDescent="0.25">
      <c r="A15" s="29" t="s">
        <v>45</v>
      </c>
      <c r="B15" s="15" t="s">
        <v>42</v>
      </c>
      <c r="C15" s="15" t="s">
        <v>46</v>
      </c>
      <c r="D15" s="14" t="s">
        <v>47</v>
      </c>
      <c r="E15" s="9">
        <v>0.9</v>
      </c>
      <c r="F15" s="10">
        <v>1</v>
      </c>
      <c r="G15" s="10">
        <v>3</v>
      </c>
      <c r="H15" s="11">
        <f t="shared" si="0"/>
        <v>2.7</v>
      </c>
      <c r="I15" s="5"/>
    </row>
    <row r="16" spans="1:14" x14ac:dyDescent="0.25">
      <c r="A16" s="29" t="s">
        <v>48</v>
      </c>
      <c r="B16" s="15" t="s">
        <v>42</v>
      </c>
      <c r="C16" s="15" t="s">
        <v>49</v>
      </c>
      <c r="D16" s="14" t="s">
        <v>50</v>
      </c>
      <c r="E16" s="9">
        <v>0.8</v>
      </c>
      <c r="F16" s="10">
        <v>1</v>
      </c>
      <c r="G16" s="10">
        <v>3</v>
      </c>
      <c r="H16" s="11">
        <f t="shared" si="0"/>
        <v>2.4000000000000004</v>
      </c>
      <c r="I16" s="5"/>
    </row>
    <row r="18" spans="2:7" x14ac:dyDescent="0.25">
      <c r="B18" s="7"/>
      <c r="C18" s="6"/>
      <c r="D18" s="16" t="s">
        <v>51</v>
      </c>
      <c r="E18" s="16" t="s">
        <v>52</v>
      </c>
      <c r="F18" s="16" t="s">
        <v>53</v>
      </c>
    </row>
    <row r="19" spans="2:7" x14ac:dyDescent="0.25">
      <c r="B19" s="7" t="s">
        <v>54</v>
      </c>
      <c r="C19" s="6"/>
      <c r="D19" s="17">
        <f>SUMIF(H2:H7, "&gt;=0")</f>
        <v>15.5</v>
      </c>
      <c r="E19" s="17">
        <f>COUNTIF(H2:H7, "&gt;=0")*5</f>
        <v>25</v>
      </c>
      <c r="F19" s="17">
        <f>D19/E19</f>
        <v>0.62</v>
      </c>
    </row>
    <row r="20" spans="2:7" x14ac:dyDescent="0.25">
      <c r="B20" s="7" t="s">
        <v>55</v>
      </c>
      <c r="C20" s="6"/>
      <c r="D20" s="17">
        <f>SUMIF(H8:H13, "&gt;=0")</f>
        <v>11.65</v>
      </c>
      <c r="E20" s="17">
        <f>COUNTIF(H8:H13, "&gt;=0")*5</f>
        <v>25</v>
      </c>
      <c r="F20" s="17">
        <f>D20/E20</f>
        <v>0.46600000000000003</v>
      </c>
    </row>
    <row r="21" spans="2:7" x14ac:dyDescent="0.25">
      <c r="B21" s="7" t="s">
        <v>56</v>
      </c>
      <c r="C21" s="6"/>
      <c r="D21" s="17">
        <f>SUMIF(H2:H13, "&gt;=0")</f>
        <v>27.15</v>
      </c>
      <c r="E21" s="17">
        <f>COUNTIF(H2:H13, "&gt;=0")*5</f>
        <v>50</v>
      </c>
      <c r="F21" s="17">
        <f>D21/E21</f>
        <v>0.54299999999999993</v>
      </c>
    </row>
    <row r="22" spans="2:7" x14ac:dyDescent="0.25">
      <c r="B22" s="7" t="s">
        <v>57</v>
      </c>
      <c r="C22" s="6"/>
      <c r="D22" s="17">
        <f>SUMIF(H14:H16, "&gt;=0")</f>
        <v>8.1000000000000014</v>
      </c>
      <c r="E22" s="17">
        <f>COUNTIF(H14:H16, "&gt;=0")*5</f>
        <v>15</v>
      </c>
      <c r="F22" s="17">
        <f>D22/E22</f>
        <v>0.54000000000000015</v>
      </c>
    </row>
    <row r="24" spans="2:7" x14ac:dyDescent="0.25">
      <c r="D24" s="3"/>
      <c r="E24" s="4"/>
      <c r="F24" s="4"/>
      <c r="G24" s="4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CC48-DB3C-4458-8DCE-B73779C5C179}">
  <dimension ref="A1:R9"/>
  <sheetViews>
    <sheetView workbookViewId="0"/>
  </sheetViews>
  <sheetFormatPr defaultRowHeight="13.2" x14ac:dyDescent="0.25"/>
  <cols>
    <col min="1" max="1" width="31.88671875" customWidth="1"/>
    <col min="16" max="16" width="14.5546875" customWidth="1"/>
    <col min="17" max="17" width="13.6640625" customWidth="1"/>
  </cols>
  <sheetData>
    <row r="1" spans="1:18" x14ac:dyDescent="0.25">
      <c r="A1" s="36" t="s">
        <v>58</v>
      </c>
      <c r="B1" s="18" t="s">
        <v>12</v>
      </c>
      <c r="C1" s="18" t="s">
        <v>15</v>
      </c>
      <c r="D1" s="18" t="s">
        <v>18</v>
      </c>
      <c r="E1" s="18" t="s">
        <v>21</v>
      </c>
      <c r="F1" s="18" t="s">
        <v>24</v>
      </c>
      <c r="G1" s="19" t="s">
        <v>27</v>
      </c>
      <c r="H1" s="12" t="s">
        <v>30</v>
      </c>
      <c r="I1" s="12" t="s">
        <v>32</v>
      </c>
      <c r="J1" s="12" t="s">
        <v>34</v>
      </c>
      <c r="K1" s="12" t="s">
        <v>36</v>
      </c>
      <c r="L1" s="12" t="s">
        <v>38</v>
      </c>
      <c r="M1" s="12" t="s">
        <v>40</v>
      </c>
      <c r="N1" s="14" t="s">
        <v>44</v>
      </c>
      <c r="O1" s="14" t="s">
        <v>47</v>
      </c>
      <c r="P1" s="14" t="s">
        <v>50</v>
      </c>
      <c r="Q1" s="31" t="s">
        <v>59</v>
      </c>
      <c r="R1" s="31" t="s">
        <v>60</v>
      </c>
    </row>
    <row r="2" spans="1:18" x14ac:dyDescent="0.25">
      <c r="A2" t="s">
        <v>61</v>
      </c>
      <c r="B2">
        <v>4</v>
      </c>
      <c r="C2">
        <v>4.5</v>
      </c>
      <c r="D2">
        <v>5</v>
      </c>
      <c r="E2">
        <v>5</v>
      </c>
      <c r="F2">
        <v>5</v>
      </c>
      <c r="G2">
        <v>1.2</v>
      </c>
      <c r="H2">
        <v>5</v>
      </c>
      <c r="I2">
        <v>4.5</v>
      </c>
      <c r="J2">
        <v>0.9</v>
      </c>
      <c r="K2">
        <v>3.2</v>
      </c>
      <c r="L2">
        <v>4</v>
      </c>
      <c r="M2">
        <v>5</v>
      </c>
      <c r="N2">
        <v>5</v>
      </c>
      <c r="O2">
        <v>2.7</v>
      </c>
      <c r="P2">
        <v>3.2</v>
      </c>
      <c r="Q2">
        <f t="shared" ref="Q2:Q9" si="0">AVERAGE(B2:M2)</f>
        <v>3.9416666666666669</v>
      </c>
      <c r="R2">
        <f t="shared" ref="R2:R9" si="1">AVERAGE(N2:P2)</f>
        <v>3.6333333333333333</v>
      </c>
    </row>
    <row r="3" spans="1:18" x14ac:dyDescent="0.25">
      <c r="A3" t="s">
        <v>62</v>
      </c>
      <c r="B3">
        <v>2</v>
      </c>
      <c r="C3">
        <v>2.7</v>
      </c>
      <c r="D3">
        <v>4</v>
      </c>
      <c r="E3">
        <v>2</v>
      </c>
      <c r="F3">
        <v>2.25</v>
      </c>
      <c r="H3">
        <v>5</v>
      </c>
      <c r="I3">
        <v>4.5</v>
      </c>
      <c r="J3">
        <v>4.5</v>
      </c>
      <c r="K3">
        <v>4</v>
      </c>
      <c r="L3">
        <v>5</v>
      </c>
      <c r="M3">
        <v>4</v>
      </c>
      <c r="N3">
        <v>3</v>
      </c>
      <c r="O3">
        <v>0.9</v>
      </c>
      <c r="Q3">
        <f t="shared" si="0"/>
        <v>3.6318181818181823</v>
      </c>
      <c r="R3">
        <f t="shared" si="1"/>
        <v>1.95</v>
      </c>
    </row>
    <row r="4" spans="1:18" x14ac:dyDescent="0.25">
      <c r="A4" t="s">
        <v>63</v>
      </c>
      <c r="B4">
        <v>2</v>
      </c>
      <c r="C4">
        <v>1.8</v>
      </c>
      <c r="D4">
        <v>5</v>
      </c>
      <c r="E4">
        <v>5</v>
      </c>
      <c r="F4">
        <v>5</v>
      </c>
      <c r="G4">
        <v>3.2</v>
      </c>
      <c r="H4">
        <v>3</v>
      </c>
      <c r="I4">
        <v>4.5</v>
      </c>
      <c r="J4">
        <v>4.5</v>
      </c>
      <c r="K4">
        <v>1.6</v>
      </c>
      <c r="L4">
        <v>2</v>
      </c>
      <c r="M4">
        <v>3</v>
      </c>
      <c r="N4">
        <v>3</v>
      </c>
      <c r="O4">
        <v>4.5</v>
      </c>
      <c r="P4">
        <v>0.8</v>
      </c>
      <c r="Q4">
        <f t="shared" si="0"/>
        <v>3.3833333333333333</v>
      </c>
      <c r="R4">
        <f t="shared" si="1"/>
        <v>2.7666666666666671</v>
      </c>
    </row>
    <row r="5" spans="1:18" x14ac:dyDescent="0.25">
      <c r="A5" t="s">
        <v>64</v>
      </c>
      <c r="B5">
        <v>1</v>
      </c>
      <c r="C5">
        <v>4</v>
      </c>
      <c r="D5">
        <v>5</v>
      </c>
      <c r="E5">
        <v>2</v>
      </c>
      <c r="F5">
        <v>4</v>
      </c>
      <c r="G5">
        <v>4</v>
      </c>
      <c r="H5">
        <v>4</v>
      </c>
      <c r="I5">
        <v>5</v>
      </c>
      <c r="J5">
        <v>2</v>
      </c>
      <c r="K5">
        <v>1</v>
      </c>
      <c r="L5">
        <v>4</v>
      </c>
      <c r="M5">
        <v>4</v>
      </c>
      <c r="N5">
        <v>3</v>
      </c>
      <c r="O5">
        <v>3</v>
      </c>
      <c r="P5">
        <v>3.2</v>
      </c>
      <c r="Q5">
        <f t="shared" si="0"/>
        <v>3.3333333333333335</v>
      </c>
      <c r="R5">
        <f t="shared" si="1"/>
        <v>3.0666666666666664</v>
      </c>
    </row>
    <row r="6" spans="1:18" x14ac:dyDescent="0.25">
      <c r="A6" t="s">
        <v>65</v>
      </c>
      <c r="B6">
        <v>2</v>
      </c>
      <c r="C6">
        <v>2.4300000000000002</v>
      </c>
      <c r="D6">
        <v>5</v>
      </c>
      <c r="E6">
        <v>5</v>
      </c>
      <c r="F6">
        <v>5</v>
      </c>
      <c r="G6">
        <v>2.4</v>
      </c>
      <c r="H6">
        <v>2</v>
      </c>
      <c r="I6">
        <v>3.24</v>
      </c>
      <c r="J6">
        <v>4.5</v>
      </c>
      <c r="K6">
        <v>2.16</v>
      </c>
      <c r="L6">
        <v>2</v>
      </c>
      <c r="M6">
        <v>3</v>
      </c>
      <c r="N6">
        <v>3</v>
      </c>
      <c r="O6">
        <v>2.7</v>
      </c>
      <c r="P6">
        <v>1.6</v>
      </c>
      <c r="Q6">
        <f t="shared" si="0"/>
        <v>3.2275000000000005</v>
      </c>
      <c r="R6">
        <f t="shared" si="1"/>
        <v>2.4333333333333336</v>
      </c>
    </row>
    <row r="7" spans="1:18" x14ac:dyDescent="0.25">
      <c r="A7" t="s">
        <v>66</v>
      </c>
      <c r="B7">
        <v>2.25</v>
      </c>
      <c r="C7">
        <v>2.7</v>
      </c>
      <c r="D7">
        <v>3</v>
      </c>
      <c r="E7">
        <v>5</v>
      </c>
      <c r="F7">
        <v>0.75</v>
      </c>
      <c r="G7">
        <v>2.4</v>
      </c>
      <c r="H7">
        <v>4</v>
      </c>
      <c r="I7">
        <v>3.6</v>
      </c>
      <c r="J7">
        <v>1.8</v>
      </c>
      <c r="K7">
        <v>4</v>
      </c>
      <c r="L7">
        <v>3</v>
      </c>
      <c r="M7">
        <v>3</v>
      </c>
      <c r="N7">
        <v>5</v>
      </c>
      <c r="O7">
        <v>2.7</v>
      </c>
      <c r="Q7">
        <f t="shared" si="0"/>
        <v>2.9583333333333335</v>
      </c>
      <c r="R7">
        <f t="shared" si="1"/>
        <v>3.85</v>
      </c>
    </row>
    <row r="8" spans="1:18" x14ac:dyDescent="0.25">
      <c r="A8" t="s">
        <v>67</v>
      </c>
      <c r="B8">
        <v>0.75</v>
      </c>
      <c r="C8">
        <v>1.8</v>
      </c>
      <c r="D8">
        <v>1</v>
      </c>
      <c r="E8">
        <v>3</v>
      </c>
      <c r="F8">
        <v>3</v>
      </c>
      <c r="G8">
        <v>0.8</v>
      </c>
      <c r="H8">
        <v>5</v>
      </c>
      <c r="I8">
        <v>3.6</v>
      </c>
      <c r="J8">
        <v>2.7</v>
      </c>
      <c r="K8">
        <v>3.2</v>
      </c>
      <c r="L8">
        <v>4</v>
      </c>
      <c r="M8">
        <v>4</v>
      </c>
      <c r="N8">
        <v>3</v>
      </c>
      <c r="O8">
        <v>4.5</v>
      </c>
      <c r="Q8">
        <f t="shared" si="0"/>
        <v>2.7375000000000003</v>
      </c>
      <c r="R8">
        <f t="shared" si="1"/>
        <v>3.75</v>
      </c>
    </row>
    <row r="9" spans="1:18" x14ac:dyDescent="0.25">
      <c r="A9" t="s">
        <v>68</v>
      </c>
      <c r="B9">
        <v>1.5</v>
      </c>
      <c r="C9">
        <v>2.7</v>
      </c>
      <c r="D9">
        <v>4</v>
      </c>
      <c r="E9">
        <v>2</v>
      </c>
      <c r="F9">
        <v>3.75</v>
      </c>
      <c r="G9">
        <v>2.4</v>
      </c>
      <c r="H9">
        <v>1</v>
      </c>
      <c r="I9">
        <v>4.5</v>
      </c>
      <c r="J9">
        <v>3.375</v>
      </c>
      <c r="K9">
        <v>0.8</v>
      </c>
      <c r="L9">
        <v>3</v>
      </c>
      <c r="M9">
        <v>3</v>
      </c>
      <c r="N9">
        <v>1</v>
      </c>
      <c r="O9">
        <v>2.7</v>
      </c>
      <c r="P9">
        <v>1.6</v>
      </c>
      <c r="Q9">
        <f t="shared" si="0"/>
        <v>2.6687499999999997</v>
      </c>
      <c r="R9">
        <f t="shared" si="1"/>
        <v>1.7666666666666668</v>
      </c>
    </row>
  </sheetData>
  <autoFilter ref="A1:R109" xr:uid="{F22DCC48-DB3C-4458-8DCE-B73779C5C179}">
    <sortState xmlns:xlrd2="http://schemas.microsoft.com/office/spreadsheetml/2017/richdata2" ref="A2:R109">
      <sortCondition descending="1" ref="Q1:Q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161D-D1EC-4989-B807-C4F01A09C13B}">
  <dimension ref="A1:K68"/>
  <sheetViews>
    <sheetView topLeftCell="A4" workbookViewId="0">
      <selection activeCell="D2" sqref="D2"/>
    </sheetView>
  </sheetViews>
  <sheetFormatPr defaultRowHeight="13.2" x14ac:dyDescent="0.25"/>
  <cols>
    <col min="1" max="1" width="7.33203125" style="2" customWidth="1"/>
    <col min="2" max="2" width="27.88671875" customWidth="1"/>
    <col min="3" max="3" width="49.33203125" customWidth="1"/>
    <col min="4" max="4" width="32.109375" customWidth="1"/>
    <col min="5" max="8" width="15.5546875" customWidth="1"/>
    <col min="9" max="9" width="21.44140625" customWidth="1"/>
    <col min="10" max="11" width="6" customWidth="1"/>
  </cols>
  <sheetData>
    <row r="1" spans="1:11" x14ac:dyDescent="0.25">
      <c r="A1" s="2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" t="s">
        <v>8</v>
      </c>
      <c r="J1" s="1"/>
      <c r="K1" s="1"/>
    </row>
    <row r="2" spans="1:11" x14ac:dyDescent="0.25">
      <c r="A2" s="32" t="s">
        <v>69</v>
      </c>
      <c r="B2" s="22" t="s">
        <v>70</v>
      </c>
      <c r="C2" s="22" t="s">
        <v>71</v>
      </c>
      <c r="D2" s="21" t="s">
        <v>72</v>
      </c>
      <c r="E2" s="9">
        <v>1</v>
      </c>
      <c r="F2" s="10">
        <v>1</v>
      </c>
      <c r="G2" s="10">
        <v>5</v>
      </c>
      <c r="H2" s="11">
        <f t="shared" ref="H2:H11" si="0">IF(E2*F2*G2&lt;=0, "", E2*F2*G2)</f>
        <v>5</v>
      </c>
    </row>
    <row r="3" spans="1:11" x14ac:dyDescent="0.25">
      <c r="A3" s="28">
        <v>1</v>
      </c>
      <c r="B3" s="13" t="s">
        <v>28</v>
      </c>
      <c r="C3" s="13" t="s">
        <v>29</v>
      </c>
      <c r="D3" s="12" t="s">
        <v>30</v>
      </c>
      <c r="E3" s="9">
        <v>1</v>
      </c>
      <c r="F3" s="10">
        <v>1</v>
      </c>
      <c r="G3" s="10">
        <v>5</v>
      </c>
      <c r="H3" s="11">
        <f t="shared" si="0"/>
        <v>5</v>
      </c>
    </row>
    <row r="4" spans="1:11" x14ac:dyDescent="0.25">
      <c r="A4" s="28">
        <v>2</v>
      </c>
      <c r="B4" s="13" t="s">
        <v>28</v>
      </c>
      <c r="C4" s="13" t="s">
        <v>31</v>
      </c>
      <c r="D4" s="12" t="s">
        <v>32</v>
      </c>
      <c r="E4" s="9">
        <v>0.9</v>
      </c>
      <c r="F4" s="10">
        <v>1</v>
      </c>
      <c r="G4" s="10">
        <v>5</v>
      </c>
      <c r="H4" s="11">
        <f t="shared" si="0"/>
        <v>4.5</v>
      </c>
    </row>
    <row r="5" spans="1:11" x14ac:dyDescent="0.25">
      <c r="A5" s="28">
        <v>3</v>
      </c>
      <c r="B5" s="13" t="s">
        <v>28</v>
      </c>
      <c r="C5" s="13" t="s">
        <v>33</v>
      </c>
      <c r="D5" s="12" t="s">
        <v>34</v>
      </c>
      <c r="E5" s="9">
        <v>0.9</v>
      </c>
      <c r="F5" s="10">
        <v>1</v>
      </c>
      <c r="G5" s="10">
        <v>2</v>
      </c>
      <c r="H5" s="11">
        <f t="shared" si="0"/>
        <v>1.8</v>
      </c>
    </row>
    <row r="6" spans="1:11" x14ac:dyDescent="0.25">
      <c r="A6" s="28">
        <v>4</v>
      </c>
      <c r="B6" s="13" t="s">
        <v>28</v>
      </c>
      <c r="C6" s="12" t="s">
        <v>35</v>
      </c>
      <c r="D6" s="12" t="s">
        <v>36</v>
      </c>
      <c r="E6" s="9">
        <v>0.8</v>
      </c>
      <c r="F6" s="10">
        <v>1</v>
      </c>
      <c r="G6" s="10">
        <v>1</v>
      </c>
      <c r="H6" s="11">
        <f t="shared" si="0"/>
        <v>0.8</v>
      </c>
    </row>
    <row r="7" spans="1:11" x14ac:dyDescent="0.25">
      <c r="A7" s="28">
        <v>5</v>
      </c>
      <c r="B7" s="13" t="s">
        <v>28</v>
      </c>
      <c r="C7" s="13" t="s">
        <v>37</v>
      </c>
      <c r="D7" s="12" t="s">
        <v>38</v>
      </c>
      <c r="E7" s="9">
        <v>1</v>
      </c>
      <c r="F7" s="10">
        <v>1</v>
      </c>
      <c r="G7" s="10">
        <v>2</v>
      </c>
      <c r="H7" s="11">
        <f t="shared" si="0"/>
        <v>2</v>
      </c>
    </row>
    <row r="8" spans="1:11" x14ac:dyDescent="0.25">
      <c r="A8" s="28">
        <v>6</v>
      </c>
      <c r="B8" s="13" t="s">
        <v>28</v>
      </c>
      <c r="C8" s="13" t="s">
        <v>39</v>
      </c>
      <c r="D8" s="12" t="s">
        <v>40</v>
      </c>
      <c r="E8" s="9">
        <v>1</v>
      </c>
      <c r="F8" s="10">
        <v>0.75</v>
      </c>
      <c r="G8" s="10">
        <v>5</v>
      </c>
      <c r="H8" s="11">
        <f t="shared" si="0"/>
        <v>3.75</v>
      </c>
    </row>
    <row r="9" spans="1:11" x14ac:dyDescent="0.25">
      <c r="A9" s="29" t="s">
        <v>41</v>
      </c>
      <c r="B9" s="15" t="s">
        <v>42</v>
      </c>
      <c r="C9" s="15" t="s">
        <v>43</v>
      </c>
      <c r="D9" s="14" t="s">
        <v>44</v>
      </c>
      <c r="E9" s="9">
        <v>1</v>
      </c>
      <c r="F9" s="10">
        <v>1</v>
      </c>
      <c r="G9" s="10">
        <v>3</v>
      </c>
      <c r="H9" s="11">
        <f t="shared" si="0"/>
        <v>3</v>
      </c>
    </row>
    <row r="10" spans="1:11" x14ac:dyDescent="0.25">
      <c r="A10" s="29" t="s">
        <v>45</v>
      </c>
      <c r="B10" s="15" t="s">
        <v>42</v>
      </c>
      <c r="C10" s="15" t="s">
        <v>46</v>
      </c>
      <c r="D10" s="14" t="s">
        <v>47</v>
      </c>
      <c r="E10" s="9">
        <v>0.9</v>
      </c>
      <c r="F10" s="10">
        <v>1</v>
      </c>
      <c r="G10" s="10">
        <v>4</v>
      </c>
      <c r="H10" s="11">
        <f t="shared" si="0"/>
        <v>3.6</v>
      </c>
    </row>
    <row r="11" spans="1:11" x14ac:dyDescent="0.25">
      <c r="A11" s="29" t="s">
        <v>48</v>
      </c>
      <c r="B11" s="15" t="s">
        <v>42</v>
      </c>
      <c r="C11" s="15" t="s">
        <v>49</v>
      </c>
      <c r="D11" s="14" t="s">
        <v>50</v>
      </c>
      <c r="E11" s="9">
        <v>0.8</v>
      </c>
      <c r="F11" s="10">
        <v>1</v>
      </c>
      <c r="G11" s="10">
        <v>-1</v>
      </c>
      <c r="H11" s="11" t="str">
        <f t="shared" si="0"/>
        <v/>
      </c>
    </row>
    <row r="12" spans="1:11" x14ac:dyDescent="0.25">
      <c r="E12" s="2"/>
      <c r="F12" s="2"/>
      <c r="G12" s="2"/>
      <c r="H12" s="2"/>
    </row>
    <row r="13" spans="1:11" x14ac:dyDescent="0.25">
      <c r="B13" s="5"/>
      <c r="C13" s="6"/>
      <c r="D13" s="16" t="s">
        <v>51</v>
      </c>
      <c r="E13" s="16" t="s">
        <v>52</v>
      </c>
      <c r="F13" s="16" t="s">
        <v>53</v>
      </c>
    </row>
    <row r="14" spans="1:11" x14ac:dyDescent="0.25">
      <c r="B14" s="7" t="s">
        <v>73</v>
      </c>
      <c r="C14" s="6"/>
      <c r="D14" s="17">
        <f>SUMIF(H2:H2, "&gt;=0")</f>
        <v>5</v>
      </c>
      <c r="E14" s="17">
        <f>COUNTIF(H2:H2, "&gt;=0")*5</f>
        <v>5</v>
      </c>
      <c r="F14" s="17">
        <f>D14/E14</f>
        <v>1</v>
      </c>
    </row>
    <row r="15" spans="1:11" x14ac:dyDescent="0.25">
      <c r="B15" s="7" t="s">
        <v>74</v>
      </c>
      <c r="C15" s="6"/>
      <c r="D15" s="17">
        <f>SUMIF(H3:H8, "&gt;=0")</f>
        <v>17.850000000000001</v>
      </c>
      <c r="E15" s="17">
        <f>COUNTIF(H3:H8, "&gt;=0")*5</f>
        <v>30</v>
      </c>
      <c r="F15" s="17">
        <f>D15/E15</f>
        <v>0.59500000000000008</v>
      </c>
    </row>
    <row r="16" spans="1:11" x14ac:dyDescent="0.25">
      <c r="B16" s="7" t="s">
        <v>75</v>
      </c>
      <c r="C16" s="6"/>
      <c r="D16" s="17">
        <f>SUMIF(H2:H8, "&gt;=0")</f>
        <v>22.85</v>
      </c>
      <c r="E16" s="17">
        <f>COUNTIF(H2:H8, "&gt;=0")*5</f>
        <v>35</v>
      </c>
      <c r="F16" s="17">
        <f>D16/E16</f>
        <v>0.65285714285714291</v>
      </c>
    </row>
    <row r="17" spans="2:8" x14ac:dyDescent="0.25">
      <c r="B17" s="7" t="s">
        <v>57</v>
      </c>
      <c r="C17" s="6"/>
      <c r="D17" s="17">
        <f>SUMIF(H9:H11, "&gt;=0")</f>
        <v>6.6</v>
      </c>
      <c r="E17" s="17">
        <f>COUNTIF(H9:H11, "&gt;=0")*5</f>
        <v>10</v>
      </c>
      <c r="F17" s="17">
        <f>D17/E17</f>
        <v>0.65999999999999992</v>
      </c>
    </row>
    <row r="18" spans="2:8" x14ac:dyDescent="0.25">
      <c r="B18" s="23"/>
      <c r="C18" s="24"/>
      <c r="D18" s="25"/>
      <c r="E18" s="25"/>
      <c r="F18" s="25"/>
    </row>
    <row r="19" spans="2:8" x14ac:dyDescent="0.25">
      <c r="D19" s="3"/>
      <c r="E19" s="4"/>
      <c r="F19" s="4"/>
      <c r="G19" s="4"/>
      <c r="H19" s="2"/>
    </row>
    <row r="20" spans="2:8" x14ac:dyDescent="0.25">
      <c r="E20" s="2"/>
      <c r="F20" s="2"/>
      <c r="G20" s="2"/>
      <c r="H20" s="2"/>
    </row>
    <row r="21" spans="2:8" x14ac:dyDescent="0.25">
      <c r="E21" s="2"/>
      <c r="F21" s="2"/>
      <c r="G21" s="2"/>
      <c r="H21" s="2"/>
    </row>
    <row r="22" spans="2:8" x14ac:dyDescent="0.25">
      <c r="E22" s="2"/>
      <c r="F22" s="2"/>
      <c r="G22" s="2"/>
      <c r="H22" s="2"/>
    </row>
    <row r="23" spans="2:8" x14ac:dyDescent="0.25">
      <c r="E23" s="2"/>
      <c r="F23" s="2"/>
      <c r="G23" s="2"/>
      <c r="H23" s="2"/>
    </row>
    <row r="24" spans="2:8" x14ac:dyDescent="0.25">
      <c r="E24" s="2"/>
      <c r="F24" s="2"/>
      <c r="G24" s="2"/>
      <c r="H24" s="2"/>
    </row>
    <row r="25" spans="2:8" x14ac:dyDescent="0.25">
      <c r="E25" s="2"/>
      <c r="F25" s="2"/>
      <c r="G25" s="2"/>
      <c r="H25" s="2"/>
    </row>
    <row r="26" spans="2:8" x14ac:dyDescent="0.25">
      <c r="E26" s="2"/>
      <c r="F26" s="2"/>
      <c r="G26" s="2"/>
      <c r="H26" s="2"/>
    </row>
    <row r="27" spans="2:8" x14ac:dyDescent="0.25">
      <c r="E27" s="2"/>
      <c r="F27" s="2"/>
      <c r="G27" s="2"/>
      <c r="H27" s="2"/>
    </row>
    <row r="28" spans="2:8" x14ac:dyDescent="0.25">
      <c r="E28" s="2"/>
      <c r="F28" s="2"/>
      <c r="G28" s="2"/>
      <c r="H28" s="2"/>
    </row>
    <row r="29" spans="2:8" x14ac:dyDescent="0.25">
      <c r="E29" s="2"/>
      <c r="F29" s="2"/>
      <c r="G29" s="2"/>
      <c r="H29" s="2"/>
    </row>
    <row r="30" spans="2:8" x14ac:dyDescent="0.25">
      <c r="E30" s="2"/>
      <c r="F30" s="2"/>
      <c r="G30" s="2"/>
      <c r="H30" s="2"/>
    </row>
    <row r="31" spans="2:8" x14ac:dyDescent="0.25">
      <c r="E31" s="2"/>
      <c r="F31" s="2"/>
      <c r="G31" s="2"/>
      <c r="H31" s="2"/>
    </row>
    <row r="32" spans="2:8" x14ac:dyDescent="0.25">
      <c r="E32" s="2"/>
      <c r="F32" s="2"/>
      <c r="G32" s="2"/>
      <c r="H32" s="2"/>
    </row>
    <row r="33" spans="5:8" x14ac:dyDescent="0.25">
      <c r="E33" s="2"/>
      <c r="F33" s="2"/>
      <c r="G33" s="2"/>
      <c r="H33" s="2"/>
    </row>
    <row r="34" spans="5:8" x14ac:dyDescent="0.25">
      <c r="E34" s="2"/>
      <c r="F34" s="2"/>
      <c r="G34" s="2"/>
      <c r="H34" s="2"/>
    </row>
    <row r="35" spans="5:8" x14ac:dyDescent="0.25">
      <c r="E35" s="2"/>
      <c r="F35" s="2"/>
      <c r="G35" s="2"/>
      <c r="H35" s="2"/>
    </row>
    <row r="36" spans="5:8" x14ac:dyDescent="0.25">
      <c r="E36" s="2"/>
      <c r="F36" s="2"/>
      <c r="G36" s="2"/>
      <c r="H36" s="2"/>
    </row>
    <row r="37" spans="5:8" x14ac:dyDescent="0.25">
      <c r="E37" s="2"/>
      <c r="F37" s="2"/>
      <c r="G37" s="2"/>
      <c r="H37" s="2"/>
    </row>
    <row r="38" spans="5:8" x14ac:dyDescent="0.25">
      <c r="E38" s="2"/>
      <c r="F38" s="2"/>
      <c r="G38" s="2"/>
      <c r="H38" s="2"/>
    </row>
    <row r="39" spans="5:8" x14ac:dyDescent="0.25">
      <c r="E39" s="2"/>
      <c r="F39" s="2"/>
      <c r="G39" s="2"/>
      <c r="H39" s="2"/>
    </row>
    <row r="40" spans="5:8" x14ac:dyDescent="0.25">
      <c r="E40" s="2"/>
      <c r="F40" s="2"/>
      <c r="G40" s="2"/>
      <c r="H40" s="2"/>
    </row>
    <row r="41" spans="5:8" x14ac:dyDescent="0.25">
      <c r="E41" s="2"/>
      <c r="F41" s="2"/>
      <c r="G41" s="2"/>
      <c r="H41" s="2"/>
    </row>
    <row r="42" spans="5:8" x14ac:dyDescent="0.25">
      <c r="E42" s="2"/>
      <c r="F42" s="2"/>
      <c r="G42" s="2"/>
      <c r="H42" s="2"/>
    </row>
    <row r="43" spans="5:8" x14ac:dyDescent="0.25">
      <c r="E43" s="2"/>
      <c r="F43" s="2"/>
      <c r="G43" s="2"/>
      <c r="H43" s="2"/>
    </row>
    <row r="44" spans="5:8" x14ac:dyDescent="0.25">
      <c r="E44" s="2"/>
      <c r="F44" s="2"/>
      <c r="G44" s="2"/>
      <c r="H44" s="2"/>
    </row>
    <row r="45" spans="5:8" x14ac:dyDescent="0.25">
      <c r="E45" s="2"/>
      <c r="F45" s="2"/>
      <c r="G45" s="2"/>
      <c r="H45" s="2"/>
    </row>
    <row r="46" spans="5:8" x14ac:dyDescent="0.25">
      <c r="E46" s="2"/>
      <c r="F46" s="2"/>
      <c r="G46" s="2"/>
      <c r="H46" s="2"/>
    </row>
    <row r="47" spans="5:8" x14ac:dyDescent="0.25">
      <c r="E47" s="2"/>
      <c r="F47" s="2"/>
      <c r="G47" s="2"/>
      <c r="H47" s="2"/>
    </row>
    <row r="48" spans="5:8" x14ac:dyDescent="0.25">
      <c r="E48" s="2"/>
      <c r="F48" s="2"/>
      <c r="G48" s="2"/>
      <c r="H48" s="2"/>
    </row>
    <row r="49" spans="5:8" x14ac:dyDescent="0.25">
      <c r="E49" s="2"/>
      <c r="F49" s="2"/>
      <c r="G49" s="2"/>
      <c r="H49" s="2"/>
    </row>
    <row r="50" spans="5:8" x14ac:dyDescent="0.25">
      <c r="E50" s="2"/>
      <c r="F50" s="2"/>
      <c r="G50" s="2"/>
      <c r="H50" s="2"/>
    </row>
    <row r="51" spans="5:8" x14ac:dyDescent="0.25">
      <c r="E51" s="2"/>
      <c r="F51" s="2"/>
      <c r="G51" s="2"/>
      <c r="H51" s="2"/>
    </row>
    <row r="52" spans="5:8" x14ac:dyDescent="0.25">
      <c r="E52" s="2"/>
      <c r="F52" s="2"/>
      <c r="G52" s="2"/>
      <c r="H52" s="2"/>
    </row>
    <row r="53" spans="5:8" x14ac:dyDescent="0.25">
      <c r="E53" s="2"/>
      <c r="F53" s="2"/>
      <c r="G53" s="2"/>
      <c r="H53" s="2"/>
    </row>
    <row r="54" spans="5:8" x14ac:dyDescent="0.25">
      <c r="E54" s="2"/>
      <c r="F54" s="2"/>
      <c r="G54" s="2"/>
      <c r="H54" s="2"/>
    </row>
    <row r="55" spans="5:8" x14ac:dyDescent="0.25">
      <c r="E55" s="2"/>
      <c r="F55" s="2"/>
      <c r="G55" s="2"/>
      <c r="H55" s="2"/>
    </row>
    <row r="56" spans="5:8" x14ac:dyDescent="0.25">
      <c r="E56" s="2"/>
      <c r="F56" s="2"/>
      <c r="G56" s="2"/>
      <c r="H56" s="2"/>
    </row>
    <row r="57" spans="5:8" x14ac:dyDescent="0.25">
      <c r="E57" s="2"/>
      <c r="F57" s="2"/>
      <c r="G57" s="2"/>
      <c r="H57" s="2"/>
    </row>
    <row r="58" spans="5:8" x14ac:dyDescent="0.25">
      <c r="E58" s="2"/>
      <c r="F58" s="2"/>
      <c r="G58" s="2"/>
      <c r="H58" s="2"/>
    </row>
    <row r="59" spans="5:8" x14ac:dyDescent="0.25">
      <c r="E59" s="2"/>
      <c r="F59" s="2"/>
      <c r="G59" s="2"/>
      <c r="H59" s="2"/>
    </row>
    <row r="60" spans="5:8" x14ac:dyDescent="0.25">
      <c r="E60" s="2"/>
      <c r="F60" s="2"/>
      <c r="G60" s="2"/>
      <c r="H60" s="2"/>
    </row>
    <row r="61" spans="5:8" x14ac:dyDescent="0.25">
      <c r="E61" s="2"/>
      <c r="F61" s="2"/>
      <c r="G61" s="2"/>
      <c r="H61" s="2"/>
    </row>
    <row r="62" spans="5:8" x14ac:dyDescent="0.25">
      <c r="E62" s="2"/>
      <c r="F62" s="2"/>
      <c r="G62" s="2"/>
      <c r="H62" s="2"/>
    </row>
    <row r="63" spans="5:8" x14ac:dyDescent="0.25">
      <c r="E63" s="2"/>
      <c r="F63" s="2"/>
      <c r="G63" s="2"/>
      <c r="H63" s="2"/>
    </row>
    <row r="64" spans="5:8" x14ac:dyDescent="0.25">
      <c r="E64" s="2"/>
      <c r="F64" s="2"/>
      <c r="G64" s="2"/>
      <c r="H64" s="2"/>
    </row>
    <row r="65" spans="5:8" x14ac:dyDescent="0.25">
      <c r="E65" s="2"/>
      <c r="F65" s="2"/>
      <c r="G65" s="2"/>
      <c r="H65" s="2"/>
    </row>
    <row r="66" spans="5:8" x14ac:dyDescent="0.25">
      <c r="E66" s="2"/>
      <c r="F66" s="2"/>
      <c r="G66" s="2"/>
      <c r="H66" s="2"/>
    </row>
    <row r="67" spans="5:8" x14ac:dyDescent="0.25">
      <c r="E67" s="2"/>
      <c r="F67" s="2"/>
      <c r="G67" s="2"/>
      <c r="H67" s="2"/>
    </row>
    <row r="68" spans="5:8" x14ac:dyDescent="0.25">
      <c r="E68" s="2"/>
      <c r="F68" s="2"/>
      <c r="G68" s="2"/>
      <c r="H68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6A29-3059-4BBD-B7CB-791CB66A836C}">
  <dimension ref="A1:M5"/>
  <sheetViews>
    <sheetView workbookViewId="0"/>
  </sheetViews>
  <sheetFormatPr defaultRowHeight="13.2" x14ac:dyDescent="0.25"/>
  <cols>
    <col min="1" max="1" width="28.33203125" customWidth="1"/>
  </cols>
  <sheetData>
    <row r="1" spans="1:13" x14ac:dyDescent="0.25">
      <c r="A1" s="36" t="s">
        <v>76</v>
      </c>
      <c r="B1" s="21" t="s">
        <v>72</v>
      </c>
      <c r="C1" s="12" t="s">
        <v>30</v>
      </c>
      <c r="D1" s="12" t="s">
        <v>32</v>
      </c>
      <c r="E1" s="12" t="s">
        <v>34</v>
      </c>
      <c r="F1" s="12" t="s">
        <v>36</v>
      </c>
      <c r="G1" s="12" t="s">
        <v>38</v>
      </c>
      <c r="H1" s="12" t="s">
        <v>40</v>
      </c>
      <c r="I1" s="14" t="s">
        <v>44</v>
      </c>
      <c r="J1" s="14" t="s">
        <v>47</v>
      </c>
      <c r="K1" s="14" t="s">
        <v>50</v>
      </c>
      <c r="L1" s="35" t="s">
        <v>59</v>
      </c>
      <c r="M1" s="35" t="s">
        <v>60</v>
      </c>
    </row>
    <row r="2" spans="1:13" x14ac:dyDescent="0.25">
      <c r="A2" t="s">
        <v>77</v>
      </c>
      <c r="B2">
        <v>1</v>
      </c>
      <c r="C2">
        <v>5</v>
      </c>
      <c r="D2">
        <v>4.5</v>
      </c>
      <c r="E2">
        <v>4.5</v>
      </c>
      <c r="F2">
        <v>3.2</v>
      </c>
      <c r="G2">
        <v>5</v>
      </c>
      <c r="H2">
        <v>1</v>
      </c>
      <c r="I2">
        <v>5</v>
      </c>
      <c r="J2">
        <v>3.6</v>
      </c>
      <c r="K2">
        <v>3.2</v>
      </c>
      <c r="L2">
        <f>AVERAGE(B2:H2)</f>
        <v>3.4571428571428569</v>
      </c>
      <c r="M2">
        <f>AVERAGE(I2:K2)</f>
        <v>3.9333333333333336</v>
      </c>
    </row>
    <row r="3" spans="1:13" x14ac:dyDescent="0.25">
      <c r="A3" t="s">
        <v>78</v>
      </c>
      <c r="B3">
        <v>5</v>
      </c>
      <c r="C3">
        <v>5</v>
      </c>
      <c r="D3">
        <v>4.5</v>
      </c>
      <c r="E3">
        <v>1.8</v>
      </c>
      <c r="F3">
        <v>0.8</v>
      </c>
      <c r="G3">
        <v>2</v>
      </c>
      <c r="H3">
        <v>3.75</v>
      </c>
      <c r="I3">
        <v>3</v>
      </c>
      <c r="J3">
        <v>3.6</v>
      </c>
      <c r="L3">
        <f t="shared" ref="L3:L5" si="0">AVERAGE(B3:H3)</f>
        <v>3.2642857142857147</v>
      </c>
      <c r="M3">
        <f t="shared" ref="M3:M5" si="1">AVERAGE(I3:K3)</f>
        <v>3.3</v>
      </c>
    </row>
    <row r="4" spans="1:13" x14ac:dyDescent="0.25">
      <c r="A4" t="s">
        <v>79</v>
      </c>
      <c r="B4">
        <v>5</v>
      </c>
      <c r="C4">
        <v>4</v>
      </c>
      <c r="D4">
        <v>4.5</v>
      </c>
      <c r="E4">
        <v>4.5</v>
      </c>
      <c r="F4">
        <v>3.2</v>
      </c>
      <c r="G4">
        <v>4</v>
      </c>
      <c r="H4">
        <v>5</v>
      </c>
      <c r="I4">
        <v>3</v>
      </c>
      <c r="J4">
        <v>2.7</v>
      </c>
      <c r="K4">
        <v>3.2</v>
      </c>
      <c r="L4">
        <f t="shared" si="0"/>
        <v>4.3142857142857141</v>
      </c>
      <c r="M4">
        <f t="shared" si="1"/>
        <v>2.9666666666666668</v>
      </c>
    </row>
    <row r="5" spans="1:13" x14ac:dyDescent="0.25">
      <c r="A5" t="s">
        <v>80</v>
      </c>
      <c r="B5">
        <v>3</v>
      </c>
      <c r="C5">
        <v>5</v>
      </c>
      <c r="D5">
        <v>4.5</v>
      </c>
      <c r="E5">
        <v>4.5</v>
      </c>
      <c r="F5">
        <v>2.4</v>
      </c>
      <c r="G5">
        <v>4</v>
      </c>
      <c r="H5">
        <v>3.75</v>
      </c>
      <c r="I5">
        <v>3</v>
      </c>
      <c r="J5">
        <v>2.7</v>
      </c>
      <c r="L5">
        <f t="shared" si="0"/>
        <v>3.8785714285714286</v>
      </c>
      <c r="M5">
        <f t="shared" si="1"/>
        <v>2.85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9D29-4B22-44A9-A871-7BFF48CBFB61}">
  <dimension ref="A1:I82"/>
  <sheetViews>
    <sheetView zoomScaleNormal="100" workbookViewId="0">
      <selection activeCell="D2" sqref="D2"/>
    </sheetView>
  </sheetViews>
  <sheetFormatPr defaultRowHeight="13.2" x14ac:dyDescent="0.25"/>
  <cols>
    <col min="1" max="1" width="7.33203125" customWidth="1"/>
    <col min="2" max="2" width="37.6640625" customWidth="1"/>
    <col min="3" max="3" width="41.44140625" customWidth="1"/>
    <col min="4" max="4" width="46.109375" customWidth="1"/>
    <col min="5" max="5" width="15.5546875" customWidth="1"/>
    <col min="6" max="6" width="18.44140625" customWidth="1"/>
    <col min="7" max="8" width="15.5546875" customWidth="1"/>
    <col min="9" max="9" width="21.44140625" customWidth="1"/>
  </cols>
  <sheetData>
    <row r="1" spans="1:9" x14ac:dyDescent="0.25">
      <c r="A1" s="2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</row>
    <row r="2" spans="1:9" x14ac:dyDescent="0.25">
      <c r="A2" s="33" t="s">
        <v>81</v>
      </c>
      <c r="B2" s="18" t="s">
        <v>10</v>
      </c>
      <c r="C2" s="19" t="s">
        <v>82</v>
      </c>
      <c r="D2" s="19" t="s">
        <v>83</v>
      </c>
      <c r="E2" s="9">
        <v>1</v>
      </c>
      <c r="F2" s="10">
        <v>0.75</v>
      </c>
      <c r="G2" s="10">
        <v>-1</v>
      </c>
      <c r="H2" s="11" t="str">
        <f>IF(E2*F2*G2&lt;0, "", E2*F2*G2)</f>
        <v/>
      </c>
      <c r="I2" s="20"/>
    </row>
    <row r="3" spans="1:9" x14ac:dyDescent="0.25">
      <c r="A3" s="34" t="s">
        <v>84</v>
      </c>
      <c r="B3" s="30" t="s">
        <v>10</v>
      </c>
      <c r="C3" s="30" t="s">
        <v>85</v>
      </c>
      <c r="D3" s="30" t="s">
        <v>86</v>
      </c>
      <c r="E3" s="9">
        <v>1</v>
      </c>
      <c r="F3" s="10">
        <v>1</v>
      </c>
      <c r="G3" s="10">
        <v>5</v>
      </c>
      <c r="H3" s="11">
        <f t="shared" ref="H3:H17" si="0">IF(E3*F3*G3&lt;0, "", E3*F3*G3)</f>
        <v>5</v>
      </c>
      <c r="I3" s="5"/>
    </row>
    <row r="4" spans="1:9" x14ac:dyDescent="0.25">
      <c r="A4" s="33" t="s">
        <v>87</v>
      </c>
      <c r="B4" s="18" t="s">
        <v>10</v>
      </c>
      <c r="C4" s="19" t="s">
        <v>88</v>
      </c>
      <c r="D4" s="19" t="s">
        <v>89</v>
      </c>
      <c r="E4" s="9">
        <v>1</v>
      </c>
      <c r="F4" s="10">
        <v>1</v>
      </c>
      <c r="G4" s="10">
        <v>2</v>
      </c>
      <c r="H4" s="11">
        <f t="shared" si="0"/>
        <v>2</v>
      </c>
      <c r="I4" s="5"/>
    </row>
    <row r="5" spans="1:9" x14ac:dyDescent="0.25">
      <c r="A5" s="33" t="s">
        <v>90</v>
      </c>
      <c r="B5" s="18" t="s">
        <v>10</v>
      </c>
      <c r="C5" s="19" t="s">
        <v>91</v>
      </c>
      <c r="D5" s="19" t="s">
        <v>92</v>
      </c>
      <c r="E5" s="9">
        <v>1</v>
      </c>
      <c r="F5" s="10">
        <v>1</v>
      </c>
      <c r="G5" s="10">
        <v>4</v>
      </c>
      <c r="H5" s="11">
        <f t="shared" si="0"/>
        <v>4</v>
      </c>
      <c r="I5" s="5"/>
    </row>
    <row r="6" spans="1:9" x14ac:dyDescent="0.25">
      <c r="A6" s="33" t="s">
        <v>93</v>
      </c>
      <c r="B6" s="18" t="s">
        <v>10</v>
      </c>
      <c r="C6" s="19" t="s">
        <v>20</v>
      </c>
      <c r="D6" s="19" t="s">
        <v>94</v>
      </c>
      <c r="E6" s="9">
        <v>1</v>
      </c>
      <c r="F6" s="10">
        <v>1</v>
      </c>
      <c r="G6" s="10">
        <v>3</v>
      </c>
      <c r="H6" s="11">
        <f t="shared" si="0"/>
        <v>3</v>
      </c>
      <c r="I6" s="5"/>
    </row>
    <row r="7" spans="1:9" x14ac:dyDescent="0.25">
      <c r="A7" s="33" t="s">
        <v>95</v>
      </c>
      <c r="B7" s="19" t="s">
        <v>10</v>
      </c>
      <c r="C7" s="18" t="s">
        <v>96</v>
      </c>
      <c r="D7" s="19" t="s">
        <v>97</v>
      </c>
      <c r="E7" s="9">
        <v>1</v>
      </c>
      <c r="F7" s="10"/>
      <c r="G7" s="10"/>
      <c r="H7" s="11"/>
      <c r="I7" s="5"/>
    </row>
    <row r="8" spans="1:9" x14ac:dyDescent="0.25">
      <c r="A8" s="33" t="s">
        <v>98</v>
      </c>
      <c r="B8" s="18" t="s">
        <v>10</v>
      </c>
      <c r="C8" s="19" t="s">
        <v>99</v>
      </c>
      <c r="D8" s="19" t="s">
        <v>100</v>
      </c>
      <c r="E8" s="9">
        <v>1</v>
      </c>
      <c r="F8" s="10">
        <v>0.5</v>
      </c>
      <c r="G8" s="10">
        <v>5</v>
      </c>
      <c r="H8" s="11">
        <f t="shared" si="0"/>
        <v>2.5</v>
      </c>
      <c r="I8" s="5"/>
    </row>
    <row r="9" spans="1:9" x14ac:dyDescent="0.25">
      <c r="A9" s="28">
        <v>1</v>
      </c>
      <c r="B9" s="13" t="s">
        <v>28</v>
      </c>
      <c r="C9" s="13" t="s">
        <v>29</v>
      </c>
      <c r="D9" s="12" t="s">
        <v>30</v>
      </c>
      <c r="E9" s="9">
        <v>1</v>
      </c>
      <c r="F9" s="10">
        <v>1</v>
      </c>
      <c r="G9" s="10">
        <v>2</v>
      </c>
      <c r="H9" s="11">
        <f t="shared" si="0"/>
        <v>2</v>
      </c>
      <c r="I9" s="5"/>
    </row>
    <row r="10" spans="1:9" x14ac:dyDescent="0.25">
      <c r="A10" s="28">
        <v>2</v>
      </c>
      <c r="B10" s="13" t="s">
        <v>28</v>
      </c>
      <c r="C10" s="13" t="s">
        <v>31</v>
      </c>
      <c r="D10" s="12" t="s">
        <v>32</v>
      </c>
      <c r="E10" s="9">
        <v>0.9</v>
      </c>
      <c r="F10" s="10">
        <v>0.5</v>
      </c>
      <c r="G10" s="10">
        <v>1</v>
      </c>
      <c r="H10" s="11">
        <f t="shared" si="0"/>
        <v>0.45</v>
      </c>
      <c r="I10" s="5"/>
    </row>
    <row r="11" spans="1:9" x14ac:dyDescent="0.25">
      <c r="A11" s="28">
        <v>3</v>
      </c>
      <c r="B11" s="13" t="s">
        <v>28</v>
      </c>
      <c r="C11" s="13" t="s">
        <v>33</v>
      </c>
      <c r="D11" s="12" t="s">
        <v>34</v>
      </c>
      <c r="E11" s="9">
        <v>0.9</v>
      </c>
      <c r="F11" s="10">
        <v>1</v>
      </c>
      <c r="G11" s="10">
        <v>-1</v>
      </c>
      <c r="H11" s="11" t="str">
        <f t="shared" si="0"/>
        <v/>
      </c>
      <c r="I11" s="5"/>
    </row>
    <row r="12" spans="1:9" x14ac:dyDescent="0.25">
      <c r="A12" s="28">
        <v>4</v>
      </c>
      <c r="B12" s="13" t="s">
        <v>28</v>
      </c>
      <c r="C12" s="12" t="s">
        <v>35</v>
      </c>
      <c r="D12" s="12" t="s">
        <v>36</v>
      </c>
      <c r="E12" s="9">
        <v>0.8</v>
      </c>
      <c r="F12" s="10">
        <v>1</v>
      </c>
      <c r="G12" s="10">
        <v>4</v>
      </c>
      <c r="H12" s="11">
        <f t="shared" si="0"/>
        <v>3.2</v>
      </c>
      <c r="I12" s="5"/>
    </row>
    <row r="13" spans="1:9" x14ac:dyDescent="0.25">
      <c r="A13" s="28">
        <v>5</v>
      </c>
      <c r="B13" s="13" t="s">
        <v>28</v>
      </c>
      <c r="C13" s="13" t="s">
        <v>37</v>
      </c>
      <c r="D13" s="12" t="s">
        <v>38</v>
      </c>
      <c r="E13" s="9">
        <v>1</v>
      </c>
      <c r="F13" s="10">
        <v>1</v>
      </c>
      <c r="G13" s="10">
        <v>2</v>
      </c>
      <c r="H13" s="11">
        <f t="shared" si="0"/>
        <v>2</v>
      </c>
      <c r="I13" s="5"/>
    </row>
    <row r="14" spans="1:9" x14ac:dyDescent="0.25">
      <c r="A14" s="28">
        <v>6</v>
      </c>
      <c r="B14" s="13" t="s">
        <v>28</v>
      </c>
      <c r="C14" s="13" t="s">
        <v>39</v>
      </c>
      <c r="D14" s="12" t="s">
        <v>40</v>
      </c>
      <c r="E14" s="9">
        <v>1</v>
      </c>
      <c r="F14" s="10">
        <v>1</v>
      </c>
      <c r="G14" s="10">
        <v>4</v>
      </c>
      <c r="H14" s="11">
        <f t="shared" si="0"/>
        <v>4</v>
      </c>
      <c r="I14" s="5"/>
    </row>
    <row r="15" spans="1:9" x14ac:dyDescent="0.25">
      <c r="A15" s="29" t="s">
        <v>41</v>
      </c>
      <c r="B15" s="15" t="s">
        <v>42</v>
      </c>
      <c r="C15" s="15" t="s">
        <v>43</v>
      </c>
      <c r="D15" s="14" t="s">
        <v>44</v>
      </c>
      <c r="E15" s="9">
        <v>1</v>
      </c>
      <c r="F15" s="10">
        <v>1</v>
      </c>
      <c r="G15" s="10">
        <v>3</v>
      </c>
      <c r="H15" s="11">
        <f t="shared" si="0"/>
        <v>3</v>
      </c>
      <c r="I15" s="5"/>
    </row>
    <row r="16" spans="1:9" x14ac:dyDescent="0.25">
      <c r="A16" s="29" t="s">
        <v>45</v>
      </c>
      <c r="B16" s="15" t="s">
        <v>42</v>
      </c>
      <c r="C16" s="15" t="s">
        <v>46</v>
      </c>
      <c r="D16" s="14" t="s">
        <v>47</v>
      </c>
      <c r="E16" s="9">
        <v>0.9</v>
      </c>
      <c r="F16" s="10">
        <v>1</v>
      </c>
      <c r="G16" s="10">
        <v>3</v>
      </c>
      <c r="H16" s="11">
        <f t="shared" si="0"/>
        <v>2.7</v>
      </c>
      <c r="I16" s="5"/>
    </row>
    <row r="17" spans="1:9" x14ac:dyDescent="0.25">
      <c r="A17" s="29" t="s">
        <v>48</v>
      </c>
      <c r="B17" s="15" t="s">
        <v>42</v>
      </c>
      <c r="C17" s="15" t="s">
        <v>49</v>
      </c>
      <c r="D17" s="14" t="s">
        <v>50</v>
      </c>
      <c r="E17" s="9">
        <v>0.8</v>
      </c>
      <c r="F17" s="10">
        <v>1</v>
      </c>
      <c r="G17" s="10">
        <v>3</v>
      </c>
      <c r="H17" s="11">
        <f t="shared" si="0"/>
        <v>2.4000000000000004</v>
      </c>
      <c r="I17" s="5"/>
    </row>
    <row r="18" spans="1:9" x14ac:dyDescent="0.25">
      <c r="E18" s="2"/>
      <c r="F18" s="2"/>
      <c r="G18" s="2"/>
      <c r="H18" s="2"/>
    </row>
    <row r="19" spans="1:9" x14ac:dyDescent="0.25">
      <c r="B19" s="7"/>
      <c r="C19" s="6"/>
      <c r="D19" s="16" t="s">
        <v>51</v>
      </c>
      <c r="E19" s="16" t="s">
        <v>52</v>
      </c>
      <c r="F19" s="16" t="s">
        <v>53</v>
      </c>
      <c r="G19" s="2"/>
      <c r="H19" s="2"/>
    </row>
    <row r="20" spans="1:9" x14ac:dyDescent="0.25">
      <c r="B20" s="7" t="s">
        <v>54</v>
      </c>
      <c r="C20" s="6"/>
      <c r="D20" s="17">
        <f>SUMIF(H2:H8, "&gt;=0")</f>
        <v>16.5</v>
      </c>
      <c r="E20" s="17">
        <f>COUNTIF(H2:H8, "&gt;=0")*5</f>
        <v>25</v>
      </c>
      <c r="F20" s="17">
        <f>D20/E20</f>
        <v>0.66</v>
      </c>
      <c r="G20" s="2"/>
      <c r="H20" s="2"/>
    </row>
    <row r="21" spans="1:9" x14ac:dyDescent="0.25">
      <c r="B21" s="7" t="s">
        <v>55</v>
      </c>
      <c r="C21" s="6"/>
      <c r="D21" s="17">
        <f>SUMIF(H9:H14, "&gt;=0")</f>
        <v>11.65</v>
      </c>
      <c r="E21" s="17">
        <f>COUNTIF(H9:H14, "&gt;=0")*5</f>
        <v>25</v>
      </c>
      <c r="F21" s="17">
        <f>D21/E21</f>
        <v>0.46600000000000003</v>
      </c>
      <c r="G21" s="2"/>
      <c r="H21" s="2"/>
    </row>
    <row r="22" spans="1:9" x14ac:dyDescent="0.25">
      <c r="B22" s="7" t="s">
        <v>56</v>
      </c>
      <c r="C22" s="6"/>
      <c r="D22" s="17">
        <f>SUMIF(H2:H14, "&gt;=0")</f>
        <v>28.15</v>
      </c>
      <c r="E22" s="17">
        <f>COUNTIF(H2:H14, "&gt;=0")*5</f>
        <v>50</v>
      </c>
      <c r="F22" s="17">
        <f>D22/E22</f>
        <v>0.56299999999999994</v>
      </c>
      <c r="G22" s="2"/>
      <c r="H22" s="2"/>
    </row>
    <row r="23" spans="1:9" x14ac:dyDescent="0.25">
      <c r="B23" s="7" t="s">
        <v>57</v>
      </c>
      <c r="C23" s="6"/>
      <c r="D23" s="17">
        <f>SUMIF(H15:H17, "&gt;=0")</f>
        <v>8.1000000000000014</v>
      </c>
      <c r="E23" s="17">
        <f>COUNTIF(H15:H17, "&gt;=0")*5</f>
        <v>15</v>
      </c>
      <c r="F23" s="17">
        <f>D23/E23</f>
        <v>0.54000000000000015</v>
      </c>
      <c r="G23" s="2"/>
      <c r="H23" s="2"/>
    </row>
    <row r="24" spans="1:9" x14ac:dyDescent="0.25">
      <c r="E24" s="2"/>
      <c r="F24" s="2"/>
      <c r="G24" s="2"/>
      <c r="H24" s="2"/>
    </row>
    <row r="25" spans="1:9" x14ac:dyDescent="0.25">
      <c r="D25" s="3"/>
      <c r="E25" s="4"/>
      <c r="F25" s="4"/>
      <c r="G25" s="4"/>
      <c r="H25" s="2"/>
    </row>
    <row r="26" spans="1:9" x14ac:dyDescent="0.25">
      <c r="E26" s="2"/>
      <c r="F26" s="2"/>
      <c r="G26" s="2"/>
      <c r="H26" s="2"/>
    </row>
    <row r="27" spans="1:9" x14ac:dyDescent="0.25">
      <c r="E27" s="2"/>
      <c r="F27" s="2"/>
      <c r="G27" s="2"/>
      <c r="H27" s="2"/>
    </row>
    <row r="28" spans="1:9" x14ac:dyDescent="0.25">
      <c r="E28" s="2"/>
      <c r="F28" s="2"/>
      <c r="G28" s="2"/>
      <c r="H28" s="2"/>
    </row>
    <row r="29" spans="1:9" x14ac:dyDescent="0.25">
      <c r="E29" s="2"/>
      <c r="F29" s="2"/>
      <c r="G29" s="2"/>
      <c r="H29" s="2"/>
    </row>
    <row r="30" spans="1:9" x14ac:dyDescent="0.25">
      <c r="E30" s="2"/>
      <c r="F30" s="2"/>
      <c r="G30" s="2"/>
      <c r="H30" s="2"/>
    </row>
    <row r="31" spans="1:9" x14ac:dyDescent="0.25">
      <c r="E31" s="2"/>
      <c r="F31" s="2"/>
      <c r="G31" s="2"/>
      <c r="H31" s="2"/>
    </row>
    <row r="32" spans="1:9" x14ac:dyDescent="0.25">
      <c r="E32" s="2"/>
      <c r="F32" s="2"/>
      <c r="G32" s="2"/>
      <c r="H32" s="2"/>
    </row>
    <row r="33" spans="5:8" x14ac:dyDescent="0.25">
      <c r="E33" s="2"/>
      <c r="F33" s="2"/>
      <c r="G33" s="2"/>
      <c r="H33" s="2"/>
    </row>
    <row r="34" spans="5:8" x14ac:dyDescent="0.25">
      <c r="E34" s="2"/>
      <c r="F34" s="2"/>
      <c r="G34" s="2"/>
      <c r="H34" s="2"/>
    </row>
    <row r="35" spans="5:8" x14ac:dyDescent="0.25">
      <c r="E35" s="2"/>
      <c r="F35" s="2"/>
      <c r="G35" s="2"/>
      <c r="H35" s="2"/>
    </row>
    <row r="36" spans="5:8" x14ac:dyDescent="0.25">
      <c r="E36" s="2"/>
      <c r="F36" s="2"/>
      <c r="G36" s="2"/>
      <c r="H36" s="2"/>
    </row>
    <row r="37" spans="5:8" x14ac:dyDescent="0.25">
      <c r="E37" s="2"/>
      <c r="F37" s="2"/>
      <c r="G37" s="2"/>
      <c r="H37" s="2"/>
    </row>
    <row r="38" spans="5:8" x14ac:dyDescent="0.25">
      <c r="E38" s="2"/>
      <c r="F38" s="2"/>
      <c r="G38" s="2"/>
      <c r="H38" s="2"/>
    </row>
    <row r="39" spans="5:8" x14ac:dyDescent="0.25">
      <c r="E39" s="2"/>
      <c r="F39" s="2"/>
      <c r="G39" s="2"/>
      <c r="H39" s="2"/>
    </row>
    <row r="40" spans="5:8" x14ac:dyDescent="0.25">
      <c r="E40" s="2"/>
      <c r="F40" s="2"/>
      <c r="G40" s="2"/>
      <c r="H40" s="2"/>
    </row>
    <row r="41" spans="5:8" x14ac:dyDescent="0.25">
      <c r="E41" s="2"/>
      <c r="F41" s="2"/>
      <c r="G41" s="2"/>
      <c r="H41" s="2"/>
    </row>
    <row r="42" spans="5:8" x14ac:dyDescent="0.25">
      <c r="E42" s="2"/>
      <c r="F42" s="2"/>
      <c r="G42" s="2"/>
      <c r="H42" s="2"/>
    </row>
    <row r="43" spans="5:8" x14ac:dyDescent="0.25">
      <c r="E43" s="2"/>
      <c r="F43" s="2"/>
      <c r="G43" s="2"/>
      <c r="H43" s="2"/>
    </row>
    <row r="44" spans="5:8" x14ac:dyDescent="0.25">
      <c r="E44" s="2"/>
      <c r="F44" s="2"/>
      <c r="G44" s="2"/>
      <c r="H44" s="2"/>
    </row>
    <row r="45" spans="5:8" x14ac:dyDescent="0.25">
      <c r="E45" s="2"/>
      <c r="F45" s="2"/>
      <c r="G45" s="2"/>
      <c r="H45" s="2"/>
    </row>
    <row r="46" spans="5:8" x14ac:dyDescent="0.25">
      <c r="E46" s="2"/>
      <c r="F46" s="2"/>
      <c r="G46" s="2"/>
      <c r="H46" s="2"/>
    </row>
    <row r="47" spans="5:8" x14ac:dyDescent="0.25">
      <c r="E47" s="2"/>
      <c r="F47" s="2"/>
      <c r="G47" s="2"/>
      <c r="H47" s="2"/>
    </row>
    <row r="48" spans="5:8" x14ac:dyDescent="0.25">
      <c r="E48" s="2"/>
      <c r="F48" s="2"/>
      <c r="G48" s="2"/>
      <c r="H48" s="2"/>
    </row>
    <row r="49" spans="5:8" x14ac:dyDescent="0.25">
      <c r="E49" s="2"/>
      <c r="F49" s="2"/>
      <c r="G49" s="2"/>
      <c r="H49" s="2"/>
    </row>
    <row r="50" spans="5:8" x14ac:dyDescent="0.25">
      <c r="E50" s="2"/>
      <c r="F50" s="2"/>
      <c r="G50" s="2"/>
      <c r="H50" s="2"/>
    </row>
    <row r="51" spans="5:8" x14ac:dyDescent="0.25">
      <c r="E51" s="2"/>
      <c r="F51" s="2"/>
      <c r="G51" s="2"/>
      <c r="H51" s="2"/>
    </row>
    <row r="52" spans="5:8" x14ac:dyDescent="0.25">
      <c r="E52" s="2"/>
      <c r="F52" s="2"/>
      <c r="G52" s="2"/>
      <c r="H52" s="2"/>
    </row>
    <row r="53" spans="5:8" x14ac:dyDescent="0.25">
      <c r="E53" s="2"/>
      <c r="F53" s="2"/>
      <c r="G53" s="2"/>
      <c r="H53" s="2"/>
    </row>
    <row r="54" spans="5:8" x14ac:dyDescent="0.25">
      <c r="E54" s="2"/>
      <c r="F54" s="2"/>
      <c r="G54" s="2"/>
      <c r="H54" s="2"/>
    </row>
    <row r="55" spans="5:8" x14ac:dyDescent="0.25">
      <c r="E55" s="2"/>
      <c r="F55" s="2"/>
      <c r="G55" s="2"/>
      <c r="H55" s="2"/>
    </row>
    <row r="56" spans="5:8" x14ac:dyDescent="0.25">
      <c r="E56" s="2"/>
      <c r="F56" s="2"/>
      <c r="G56" s="2"/>
      <c r="H56" s="2"/>
    </row>
    <row r="57" spans="5:8" x14ac:dyDescent="0.25">
      <c r="E57" s="2"/>
      <c r="F57" s="2"/>
      <c r="G57" s="2"/>
      <c r="H57" s="2"/>
    </row>
    <row r="58" spans="5:8" x14ac:dyDescent="0.25">
      <c r="E58" s="2"/>
      <c r="F58" s="2"/>
      <c r="G58" s="2"/>
      <c r="H58" s="2"/>
    </row>
    <row r="59" spans="5:8" x14ac:dyDescent="0.25">
      <c r="E59" s="2"/>
      <c r="F59" s="2"/>
      <c r="G59" s="2"/>
      <c r="H59" s="2"/>
    </row>
    <row r="60" spans="5:8" x14ac:dyDescent="0.25">
      <c r="E60" s="2"/>
      <c r="F60" s="2"/>
      <c r="G60" s="2"/>
      <c r="H60" s="2"/>
    </row>
    <row r="61" spans="5:8" x14ac:dyDescent="0.25">
      <c r="E61" s="2"/>
      <c r="F61" s="2"/>
      <c r="G61" s="2"/>
      <c r="H61" s="2"/>
    </row>
    <row r="62" spans="5:8" x14ac:dyDescent="0.25">
      <c r="E62" s="2"/>
      <c r="F62" s="2"/>
      <c r="G62" s="2"/>
      <c r="H62" s="2"/>
    </row>
    <row r="63" spans="5:8" x14ac:dyDescent="0.25">
      <c r="E63" s="2"/>
      <c r="F63" s="2"/>
      <c r="G63" s="2"/>
      <c r="H63" s="2"/>
    </row>
    <row r="64" spans="5:8" x14ac:dyDescent="0.25">
      <c r="E64" s="2"/>
      <c r="F64" s="2"/>
      <c r="G64" s="2"/>
      <c r="H64" s="2"/>
    </row>
    <row r="65" spans="5:8" x14ac:dyDescent="0.25">
      <c r="E65" s="2"/>
      <c r="F65" s="2"/>
      <c r="G65" s="2"/>
      <c r="H65" s="2"/>
    </row>
    <row r="66" spans="5:8" x14ac:dyDescent="0.25">
      <c r="E66" s="2"/>
      <c r="F66" s="2"/>
      <c r="G66" s="2"/>
      <c r="H66" s="2"/>
    </row>
    <row r="67" spans="5:8" x14ac:dyDescent="0.25">
      <c r="E67" s="2"/>
      <c r="F67" s="2"/>
      <c r="G67" s="2"/>
      <c r="H67" s="2"/>
    </row>
    <row r="68" spans="5:8" x14ac:dyDescent="0.25">
      <c r="E68" s="2"/>
      <c r="F68" s="2"/>
      <c r="G68" s="2"/>
      <c r="H68" s="2"/>
    </row>
    <row r="69" spans="5:8" x14ac:dyDescent="0.25">
      <c r="E69" s="2"/>
      <c r="F69" s="2"/>
      <c r="G69" s="2"/>
      <c r="H69" s="2"/>
    </row>
    <row r="70" spans="5:8" x14ac:dyDescent="0.25">
      <c r="E70" s="2"/>
      <c r="F70" s="2"/>
      <c r="G70" s="2"/>
      <c r="H70" s="2"/>
    </row>
    <row r="71" spans="5:8" x14ac:dyDescent="0.25">
      <c r="E71" s="2"/>
      <c r="F71" s="2"/>
      <c r="G71" s="2"/>
      <c r="H71" s="2"/>
    </row>
    <row r="72" spans="5:8" x14ac:dyDescent="0.25">
      <c r="E72" s="2"/>
      <c r="F72" s="2"/>
      <c r="G72" s="2"/>
      <c r="H72" s="2"/>
    </row>
    <row r="73" spans="5:8" x14ac:dyDescent="0.25">
      <c r="E73" s="2"/>
      <c r="F73" s="2"/>
      <c r="G73" s="2"/>
      <c r="H73" s="2"/>
    </row>
    <row r="74" spans="5:8" x14ac:dyDescent="0.25">
      <c r="E74" s="2"/>
      <c r="F74" s="2"/>
      <c r="G74" s="2"/>
      <c r="H74" s="2"/>
    </row>
    <row r="75" spans="5:8" x14ac:dyDescent="0.25">
      <c r="E75" s="2"/>
      <c r="F75" s="2"/>
      <c r="G75" s="2"/>
      <c r="H75" s="2"/>
    </row>
    <row r="76" spans="5:8" x14ac:dyDescent="0.25">
      <c r="E76" s="2"/>
      <c r="F76" s="2"/>
      <c r="G76" s="2"/>
      <c r="H76" s="2"/>
    </row>
    <row r="77" spans="5:8" x14ac:dyDescent="0.25">
      <c r="E77" s="2"/>
      <c r="F77" s="2"/>
      <c r="G77" s="2"/>
      <c r="H77" s="2"/>
    </row>
    <row r="78" spans="5:8" x14ac:dyDescent="0.25">
      <c r="E78" s="2"/>
      <c r="F78" s="2"/>
      <c r="G78" s="2"/>
      <c r="H78" s="2"/>
    </row>
    <row r="79" spans="5:8" x14ac:dyDescent="0.25">
      <c r="E79" s="2"/>
      <c r="F79" s="2"/>
      <c r="G79" s="2"/>
      <c r="H79" s="2"/>
    </row>
    <row r="80" spans="5:8" x14ac:dyDescent="0.25">
      <c r="E80" s="2"/>
      <c r="F80" s="2"/>
      <c r="G80" s="2"/>
      <c r="H80" s="2"/>
    </row>
    <row r="81" spans="5:8" x14ac:dyDescent="0.25">
      <c r="E81" s="2"/>
      <c r="F81" s="2"/>
      <c r="G81" s="2"/>
      <c r="H81" s="2"/>
    </row>
    <row r="82" spans="5:8" x14ac:dyDescent="0.25">
      <c r="E82" s="2"/>
      <c r="F82" s="2"/>
      <c r="G82" s="2"/>
      <c r="H82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95B5-CC97-49EB-BE0C-BEFC4C7744CB}">
  <dimension ref="A1:Q1"/>
  <sheetViews>
    <sheetView workbookViewId="0"/>
  </sheetViews>
  <sheetFormatPr defaultRowHeight="13.2" x14ac:dyDescent="0.25"/>
  <cols>
    <col min="1" max="1" width="17.6640625" customWidth="1"/>
  </cols>
  <sheetData>
    <row r="1" spans="1:17" x14ac:dyDescent="0.25">
      <c r="A1" s="36" t="s">
        <v>101</v>
      </c>
      <c r="B1" s="19" t="s">
        <v>83</v>
      </c>
      <c r="C1" s="30" t="s">
        <v>86</v>
      </c>
      <c r="D1" s="19" t="s">
        <v>89</v>
      </c>
      <c r="E1" s="19" t="s">
        <v>92</v>
      </c>
      <c r="F1" s="19" t="s">
        <v>94</v>
      </c>
      <c r="G1" s="19" t="s">
        <v>97</v>
      </c>
      <c r="H1" s="19" t="s">
        <v>100</v>
      </c>
      <c r="I1" s="12" t="s">
        <v>30</v>
      </c>
      <c r="J1" s="12" t="s">
        <v>32</v>
      </c>
      <c r="K1" s="12" t="s">
        <v>34</v>
      </c>
      <c r="L1" s="12" t="s">
        <v>36</v>
      </c>
      <c r="M1" s="12" t="s">
        <v>38</v>
      </c>
      <c r="N1" s="12" t="s">
        <v>40</v>
      </c>
      <c r="O1" s="14" t="s">
        <v>44</v>
      </c>
      <c r="P1" s="14" t="s">
        <v>47</v>
      </c>
      <c r="Q1" s="14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B9D15CB3B76489B434C6999F1B627" ma:contentTypeVersion="6" ma:contentTypeDescription="Create a new document." ma:contentTypeScope="" ma:versionID="4748bcff4b27973a3ea47b828d65d741">
  <xsd:schema xmlns:xsd="http://www.w3.org/2001/XMLSchema" xmlns:xs="http://www.w3.org/2001/XMLSchema" xmlns:p="http://schemas.microsoft.com/office/2006/metadata/properties" xmlns:ns2="37b4979a-f2b3-41b0-8559-8a9e4eab59d7" xmlns:ns3="ef06c417-5047-4e75-adbb-3e725414f1aa" targetNamespace="http://schemas.microsoft.com/office/2006/metadata/properties" ma:root="true" ma:fieldsID="42b15e907c9c22ff0444a6b62d36f64e" ns2:_="" ns3:_="">
    <xsd:import namespace="37b4979a-f2b3-41b0-8559-8a9e4eab59d7"/>
    <xsd:import namespace="ef06c417-5047-4e75-adbb-3e725414f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4979a-f2b3-41b0-8559-8a9e4eab5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6c417-5047-4e75-adbb-3e725414f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471461-20B2-43DD-820C-2FA597FB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4979a-f2b3-41b0-8559-8a9e4eab59d7"/>
    <ds:schemaRef ds:uri="ef06c417-5047-4e75-adbb-3e725414f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3A4D1-0408-41C0-8699-508A110D9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E56A5-EC95-4122-A1CC-FFC3110BD7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Appendix 1 Indig spp</vt:lpstr>
      <vt:lpstr>App1 examples</vt:lpstr>
      <vt:lpstr>Appendix 2 Invasive spp</vt:lpstr>
      <vt:lpstr>App2 examples</vt:lpstr>
      <vt:lpstr>Appendix 3 Ecosystems</vt:lpstr>
      <vt:lpstr>App3 examples</vt:lpstr>
    </vt:vector>
  </TitlesOfParts>
  <Manager/>
  <Company>SANBI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Pfab</dc:creator>
  <cp:keywords/>
  <dc:description/>
  <cp:lastModifiedBy>Andrew Turner</cp:lastModifiedBy>
  <cp:revision/>
  <dcterms:created xsi:type="dcterms:W3CDTF">2011-02-03T16:14:23Z</dcterms:created>
  <dcterms:modified xsi:type="dcterms:W3CDTF">2022-09-26T10:09:19Z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0x010100DCAB9D15CB3B76489B434C6999F1B627</vt:lpwstr>
  </property>
</Properties>
</file>